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caya33/Desktop/"/>
    </mc:Choice>
  </mc:AlternateContent>
  <xr:revisionPtr revIDLastSave="0" documentId="8_{DBB78C4D-F970-3E40-A3D6-50311E63BE57}" xr6:coauthVersionLast="47" xr6:coauthVersionMax="47" xr10:uidLastSave="{00000000-0000-0000-0000-000000000000}"/>
  <bookViews>
    <workbookView xWindow="800" yWindow="660" windowWidth="28000" windowHeight="16440" xr2:uid="{B620F2CB-95EA-3641-A508-CEA21A05E55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B28" i="1"/>
  <c r="C29" i="1"/>
  <c r="B29" i="1"/>
  <c r="C30" i="1"/>
  <c r="B30" i="1"/>
  <c r="C31" i="1"/>
  <c r="B31" i="1"/>
  <c r="C32" i="1"/>
  <c r="B32" i="1"/>
  <c r="C33" i="1"/>
  <c r="B33" i="1"/>
  <c r="C34" i="1"/>
  <c r="B34" i="1"/>
  <c r="B63" i="1"/>
  <c r="C57" i="1"/>
  <c r="B57" i="1"/>
  <c r="C58" i="1"/>
  <c r="B58" i="1"/>
  <c r="C59" i="1"/>
  <c r="B59" i="1"/>
  <c r="C60" i="1"/>
  <c r="B60" i="1"/>
  <c r="C61" i="1"/>
  <c r="B61" i="1"/>
  <c r="C62" i="1"/>
  <c r="B62" i="1"/>
  <c r="C51" i="1"/>
  <c r="C50" i="1"/>
  <c r="C48" i="1"/>
  <c r="B48" i="1"/>
  <c r="C47" i="1"/>
  <c r="B47" i="1"/>
  <c r="C46" i="1"/>
  <c r="B46" i="1"/>
  <c r="C45" i="1"/>
  <c r="B45" i="1"/>
  <c r="C44" i="1"/>
  <c r="B44" i="1"/>
  <c r="C43" i="1"/>
  <c r="B43" i="1"/>
  <c r="M78" i="1" a="1"/>
  <c r="M78" i="1"/>
  <c r="L78" i="1" a="1"/>
  <c r="L78" i="1"/>
  <c r="M56" i="1" a="1"/>
  <c r="M56" i="1"/>
  <c r="M42" i="1" a="1"/>
  <c r="M42" i="1"/>
  <c r="M27" i="1" a="1"/>
  <c r="M27" i="1"/>
  <c r="M14" i="1" a="1"/>
  <c r="M14" i="1"/>
  <c r="V78" i="1" a="1"/>
  <c r="V78" i="1"/>
  <c r="V56" i="1" a="1"/>
  <c r="V56" i="1"/>
  <c r="V44" i="1" a="1"/>
  <c r="V44" i="1"/>
  <c r="V43" i="1"/>
  <c r="V42" i="1"/>
  <c r="V34" i="1"/>
  <c r="V33" i="1"/>
  <c r="V32" i="1"/>
  <c r="V31" i="1"/>
  <c r="V30" i="1"/>
  <c r="V29" i="1"/>
  <c r="V28" i="1"/>
  <c r="V19" i="1"/>
  <c r="V18" i="1"/>
  <c r="V17" i="1"/>
  <c r="V16" i="1"/>
  <c r="V15" i="1"/>
  <c r="U81" i="1"/>
  <c r="U80" i="1"/>
  <c r="U79" i="1"/>
  <c r="T80" i="1"/>
  <c r="T79" i="1"/>
  <c r="T78" i="1"/>
  <c r="L56" i="1" a="1"/>
  <c r="L56" i="1"/>
  <c r="L42" i="1" a="1"/>
  <c r="L42" i="1"/>
  <c r="L27" i="1" a="1"/>
  <c r="L27" i="1"/>
  <c r="U57" i="1" a="1"/>
  <c r="U57" i="1"/>
  <c r="T56" i="1" a="1"/>
  <c r="T56" i="1"/>
  <c r="U43" i="1" a="1"/>
  <c r="U43" i="1"/>
  <c r="T42" i="1" a="1"/>
  <c r="T42" i="1"/>
  <c r="U28" i="1" a="1"/>
  <c r="U28" i="1"/>
  <c r="T31" i="1" a="1"/>
  <c r="T31" i="1"/>
  <c r="T30" i="1"/>
  <c r="T29" i="1"/>
  <c r="T28" i="1"/>
  <c r="T27" i="1"/>
  <c r="U20" i="1"/>
  <c r="U19" i="1"/>
  <c r="U18" i="1"/>
  <c r="U17" i="1"/>
  <c r="U16" i="1"/>
  <c r="U15" i="1"/>
  <c r="T19" i="1"/>
  <c r="T18" i="1"/>
  <c r="T17" i="1"/>
  <c r="T16" i="1"/>
  <c r="T15" i="1"/>
  <c r="L19" i="1"/>
  <c r="L18" i="1"/>
  <c r="L17" i="1"/>
  <c r="L16" i="1"/>
  <c r="L15" i="1"/>
  <c r="L14" i="1"/>
  <c r="T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<sst xmlns="http://schemas.openxmlformats.org/spreadsheetml/2006/main" count="231" uniqueCount="34">
  <si>
    <t>2016 MOU</t>
  </si>
  <si>
    <t>Tower Without RADAR</t>
  </si>
  <si>
    <t>Type 1</t>
  </si>
  <si>
    <t>MIN</t>
  </si>
  <si>
    <t>MAX</t>
  </si>
  <si>
    <t>Buffer</t>
  </si>
  <si>
    <t>Facility Pay Level</t>
  </si>
  <si>
    <t>TRACON</t>
  </si>
  <si>
    <t>Type 2</t>
  </si>
  <si>
    <t>Combined Tower TRACON</t>
  </si>
  <si>
    <t>Type 3</t>
  </si>
  <si>
    <t>Non-RADAR Approach Tower</t>
  </si>
  <si>
    <t>Type 4</t>
  </si>
  <si>
    <t>Tower with RADAR</t>
  </si>
  <si>
    <t>Type 7</t>
  </si>
  <si>
    <t>Combined TRACON</t>
  </si>
  <si>
    <t>2011 MOU</t>
  </si>
  <si>
    <t>1999 Pay MOU Break Points</t>
  </si>
  <si>
    <t>2016 CBA</t>
  </si>
  <si>
    <t>DELETED</t>
  </si>
  <si>
    <t>Band MIN adjustment</t>
  </si>
  <si>
    <t>Band MAX adjustment</t>
  </si>
  <si>
    <t>Band Buff adjustment</t>
  </si>
  <si>
    <t>Combined Control</t>
  </si>
  <si>
    <t>Deleted</t>
  </si>
  <si>
    <t>ARTCC</t>
  </si>
  <si>
    <t>Buffer % below base</t>
  </si>
  <si>
    <t>Band Buffer adjustment from 1999 MIN</t>
  </si>
  <si>
    <r>
      <t xml:space="preserve">2011 MOU reinstated the National Validation Team (NVT). This MOU also lowered the break points between pay bands to account for the error rate on the hand count that had been used to establish the break points in 1999. </t>
    </r>
    <r>
      <rPr>
        <sz val="12"/>
        <color rgb="FFFF0000"/>
        <rFont val="Calibri (Body)"/>
      </rPr>
      <t>Assumed error rate adjustment: 7%</t>
    </r>
    <r>
      <rPr>
        <sz val="12"/>
        <color theme="1"/>
        <rFont val="Calibri"/>
        <family val="2"/>
        <scheme val="minor"/>
      </rPr>
      <t xml:space="preserve"> The MOU also established a buffer below the band.  </t>
    </r>
    <r>
      <rPr>
        <sz val="12"/>
        <color rgb="FFFF0000"/>
        <rFont val="Calibri (Body)"/>
      </rPr>
      <t>Buffer 5% below new base of band.</t>
    </r>
    <r>
      <rPr>
        <sz val="12"/>
        <color theme="1"/>
        <rFont val="Calibri"/>
        <family val="2"/>
        <scheme val="minor"/>
      </rPr>
      <t xml:space="preserve"> </t>
    </r>
  </si>
  <si>
    <r>
      <t xml:space="preserve">On February 29, 2016, a TCI NVT MOU was signed. It reduced the buffer by 2% for the 2011 MOU. The total reduction from the base of bad was adjusted to a total of </t>
    </r>
    <r>
      <rPr>
        <sz val="12"/>
        <color rgb="FFFF0000"/>
        <rFont val="Calibri (Body)"/>
      </rPr>
      <t>7%. 2016 buffer was 14% below the original 1999 MIN break points.</t>
    </r>
    <r>
      <rPr>
        <sz val="12"/>
        <color theme="1"/>
        <rFont val="Calibri"/>
        <family val="2"/>
        <scheme val="minor"/>
      </rPr>
      <t xml:space="preserve"> </t>
    </r>
  </si>
  <si>
    <t>July 14, 2016, the 2016 CBA was signed carrying forward the 2016 MOU which was signed on February 29, 2016. There was  very minimal change. Tower without RADAR, combined (Super) TRACON and non-RADAR approach Tower were deleted.</t>
  </si>
  <si>
    <t>Average of all</t>
  </si>
  <si>
    <t>High</t>
  </si>
  <si>
    <t>Proposed ATC13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</si>
</sst>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22"/>
      <color theme="1"/>
      <name val="Calibri"/>
      <family val="2"/>
      <scheme val="minor"/>
    </font>
    <font>
      <sz val="12"/>
      <color theme="2" tint="-9.9978637043366805E-2"/>
      <name val="Calibri"/>
      <family val="2"/>
      <scheme val="minor"/>
    </font>
    <font>
      <sz val="12"/>
      <color theme="2"/>
      <name val="Calibri"/>
      <family val="2"/>
      <scheme val="minor"/>
    </font>
    <font>
      <sz val="12"/>
      <name val="Calibri"/>
      <family val="2"/>
      <scheme val="minor"/>
    </font>
    <font>
      <sz val="12"/>
      <color rgb="FFFF0000"/>
      <name val="Calibri (Body)"/>
    </font>
    <font>
      <sz val="12"/>
      <color rgb="FFFF0000"/>
      <name val="Calibri"/>
      <family val="2"/>
      <scheme val="minor"/>
    </font>
    <font>
      <sz val="12"/>
      <color theme="9"/>
      <name val="Calibri"/>
      <family val="2"/>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0" fillId="0" borderId="9" xfId="0" applyBorder="1"/>
    <xf numFmtId="0" fontId="0" fillId="0" borderId="10" xfId="0" applyBorder="1"/>
    <xf numFmtId="0" fontId="0" fillId="0" borderId="9" xfId="0" applyBorder="1" applyAlignment="1">
      <alignment wrapText="1"/>
    </xf>
    <xf numFmtId="0" fontId="2" fillId="0" borderId="9" xfId="0" applyFont="1" applyBorder="1"/>
    <xf numFmtId="0" fontId="2" fillId="0" borderId="0" xfId="0" applyFont="1"/>
    <xf numFmtId="0" fontId="2" fillId="0" borderId="10" xfId="0" applyFont="1" applyBorder="1"/>
    <xf numFmtId="10" fontId="0" fillId="0" borderId="0" xfId="0" applyNumberFormat="1"/>
    <xf numFmtId="0" fontId="0" fillId="0" borderId="0" xfId="0" applyAlignment="1">
      <alignment wrapText="1"/>
    </xf>
    <xf numFmtId="10" fontId="2" fillId="0" borderId="0" xfId="0" applyNumberFormat="1" applyFont="1"/>
    <xf numFmtId="10" fontId="0" fillId="0" borderId="9" xfId="0" applyNumberFormat="1" applyBorder="1" applyAlignment="1">
      <alignment wrapText="1"/>
    </xf>
    <xf numFmtId="10" fontId="0" fillId="0" borderId="9" xfId="0" applyNumberFormat="1" applyBorder="1"/>
    <xf numFmtId="10" fontId="0" fillId="0" borderId="0" xfId="0" applyNumberFormat="1" applyAlignment="1">
      <alignment wrapText="1"/>
    </xf>
    <xf numFmtId="0" fontId="3" fillId="0" borderId="9" xfId="0" applyFont="1" applyBorder="1" applyAlignment="1">
      <alignment wrapText="1"/>
    </xf>
    <xf numFmtId="0" fontId="3" fillId="0" borderId="10" xfId="0" applyFont="1" applyBorder="1"/>
    <xf numFmtId="0" fontId="3" fillId="0" borderId="0" xfId="0" applyFont="1"/>
    <xf numFmtId="0" fontId="3" fillId="0" borderId="9" xfId="0" applyFont="1" applyBorder="1"/>
    <xf numFmtId="10" fontId="4" fillId="0" borderId="0" xfId="0" applyNumberFormat="1" applyFont="1"/>
    <xf numFmtId="0" fontId="4" fillId="0" borderId="9" xfId="0" applyFont="1" applyBorder="1" applyAlignment="1">
      <alignment wrapText="1"/>
    </xf>
    <xf numFmtId="0" fontId="4" fillId="0" borderId="9" xfId="0" applyFont="1" applyBorder="1" applyAlignment="1">
      <alignment horizontal="center" wrapText="1"/>
    </xf>
    <xf numFmtId="10" fontId="0" fillId="0" borderId="11" xfId="0" applyNumberFormat="1" applyBorder="1" applyAlignment="1">
      <alignment wrapText="1"/>
    </xf>
    <xf numFmtId="0" fontId="0" fillId="0" borderId="12" xfId="0" applyBorder="1" applyAlignment="1">
      <alignment wrapText="1"/>
    </xf>
    <xf numFmtId="0" fontId="4" fillId="0" borderId="9" xfId="0" applyFont="1" applyBorder="1"/>
    <xf numFmtId="0" fontId="4" fillId="0" borderId="12" xfId="0" applyFont="1" applyBorder="1"/>
    <xf numFmtId="0" fontId="4" fillId="0" borderId="0" xfId="0" applyFont="1"/>
    <xf numFmtId="0" fontId="6" fillId="0" borderId="0" xfId="0" applyFont="1"/>
    <xf numFmtId="9" fontId="6" fillId="0" borderId="0" xfId="0" applyNumberFormat="1" applyFont="1"/>
    <xf numFmtId="0" fontId="7" fillId="0" borderId="0" xfId="0" applyFont="1"/>
    <xf numFmtId="0" fontId="4" fillId="0" borderId="19" xfId="0" applyFont="1" applyBorder="1"/>
    <xf numFmtId="0" fontId="0" fillId="0" borderId="9" xfId="0"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12" xfId="0" applyBorder="1" applyAlignment="1">
      <alignment horizontal="center"/>
    </xf>
    <xf numFmtId="0" fontId="0" fillId="0" borderId="9" xfId="0" applyBorder="1" applyAlignment="1">
      <alignment horizontal="center"/>
    </xf>
    <xf numFmtId="10" fontId="0" fillId="0" borderId="16" xfId="0" applyNumberFormat="1" applyBorder="1" applyAlignment="1">
      <alignment horizontal="left" vertical="top" wrapText="1"/>
    </xf>
    <xf numFmtId="10" fontId="0" fillId="0" borderId="17" xfId="0" applyNumberFormat="1" applyBorder="1" applyAlignment="1">
      <alignment horizontal="left" vertical="top" wrapText="1"/>
    </xf>
    <xf numFmtId="10" fontId="0" fillId="0" borderId="18" xfId="0" applyNumberFormat="1" applyBorder="1" applyAlignment="1">
      <alignment horizontal="left" vertical="top" wrapText="1"/>
    </xf>
    <xf numFmtId="10" fontId="0" fillId="0" borderId="9" xfId="0" applyNumberFormat="1" applyBorder="1" applyAlignment="1">
      <alignment horizontal="center" wrapText="1"/>
    </xf>
    <xf numFmtId="0" fontId="0" fillId="0" borderId="0" xfId="0" applyAlignment="1">
      <alignment horizont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10" fontId="0" fillId="0" borderId="13" xfId="0" applyNumberFormat="1" applyBorder="1" applyAlignment="1">
      <alignment horizontal="center" wrapText="1"/>
    </xf>
    <xf numFmtId="10" fontId="0" fillId="0" borderId="14" xfId="0" applyNumberFormat="1" applyBorder="1" applyAlignment="1">
      <alignment horizontal="center" wrapText="1"/>
    </xf>
    <xf numFmtId="10" fontId="0" fillId="0" borderId="16" xfId="0" applyNumberFormat="1" applyBorder="1" applyAlignment="1">
      <alignment horizontal="center" wrapText="1"/>
    </xf>
    <xf numFmtId="10" fontId="0" fillId="0" borderId="17" xfId="0" applyNumberFormat="1" applyBorder="1" applyAlignment="1">
      <alignment horizontal="center" wrapText="1"/>
    </xf>
    <xf numFmtId="10" fontId="0" fillId="0" borderId="18" xfId="0" applyNumberFormat="1" applyBorder="1" applyAlignment="1">
      <alignment horizontal="center" wrapText="1"/>
    </xf>
    <xf numFmtId="10" fontId="0" fillId="0" borderId="11" xfId="0" applyNumberForma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aya33/Library/Containers/com.apple.mail/Data/Library/Mail%20Downloads/7E758ADF-2F5D-4276-AD64-7A644B1E2DA1/Breakpoint%20Analysis%20Oct2023.xls" TargetMode="External"/><Relationship Id="rId1" Type="http://schemas.openxmlformats.org/officeDocument/2006/relationships/externalLinkPath" Target="/Users/caya33/Library/Containers/com.apple.mail/Data/Library/Mail%20Downloads/7E758ADF-2F5D-4276-AD64-7A644B1E2DA1/Breakpoint%20Analysis%20Oct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sheetNames>
    <sheetDataSet>
      <sheetData sheetId="0">
        <row r="6">
          <cell r="AV6" t="str">
            <v># Facs</v>
          </cell>
        </row>
        <row r="7">
          <cell r="AU7">
            <v>0</v>
          </cell>
          <cell r="AV7">
            <v>9</v>
          </cell>
        </row>
        <row r="8">
          <cell r="AU8">
            <v>1</v>
          </cell>
          <cell r="AV8">
            <v>9</v>
          </cell>
        </row>
        <row r="9">
          <cell r="AU9">
            <v>2</v>
          </cell>
          <cell r="AV9">
            <v>12</v>
          </cell>
        </row>
        <row r="10">
          <cell r="AU10">
            <v>3</v>
          </cell>
          <cell r="AV10">
            <v>16</v>
          </cell>
        </row>
        <row r="11">
          <cell r="AU11">
            <v>4</v>
          </cell>
          <cell r="AV11">
            <v>18</v>
          </cell>
        </row>
        <row r="12">
          <cell r="AU12">
            <v>5</v>
          </cell>
          <cell r="AV12">
            <v>21</v>
          </cell>
        </row>
        <row r="13">
          <cell r="AU13">
            <v>6</v>
          </cell>
          <cell r="AV13">
            <v>24</v>
          </cell>
        </row>
        <row r="14">
          <cell r="AU14">
            <v>7</v>
          </cell>
          <cell r="AV14">
            <v>27</v>
          </cell>
        </row>
        <row r="15">
          <cell r="AU15">
            <v>8</v>
          </cell>
          <cell r="AV15">
            <v>31</v>
          </cell>
        </row>
        <row r="16">
          <cell r="AU16">
            <v>9</v>
          </cell>
          <cell r="AV16">
            <v>35</v>
          </cell>
        </row>
        <row r="17">
          <cell r="AU17">
            <v>10</v>
          </cell>
          <cell r="AV17">
            <v>38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01D3-BC73-E24E-A19D-49AF844AD229}">
  <dimension ref="A1:AG104"/>
  <sheetViews>
    <sheetView tabSelected="1" topLeftCell="K3" workbookViewId="0">
      <selection activeCell="D45" sqref="D45"/>
    </sheetView>
  </sheetViews>
  <sheetFormatPr baseColWidth="10" defaultRowHeight="16" x14ac:dyDescent="0.2"/>
  <cols>
    <col min="3" max="3" width="11.1640625" bestFit="1" customWidth="1"/>
    <col min="12" max="13" width="10.83203125" style="7"/>
    <col min="20" max="22" width="10.83203125" style="7"/>
  </cols>
  <sheetData>
    <row r="1" spans="4:33" ht="17" thickBot="1" x14ac:dyDescent="0.25"/>
    <row r="2" spans="4:33" ht="17" customHeight="1" x14ac:dyDescent="0.2">
      <c r="D2" s="49" t="s">
        <v>30</v>
      </c>
      <c r="E2" s="50"/>
      <c r="F2" s="50"/>
      <c r="G2" s="50"/>
      <c r="H2" s="51"/>
      <c r="J2" s="49" t="s">
        <v>29</v>
      </c>
      <c r="K2" s="50"/>
      <c r="L2" s="50"/>
      <c r="M2" s="50"/>
      <c r="N2" s="50"/>
      <c r="O2" s="50"/>
      <c r="P2" s="50"/>
      <c r="Q2" s="51"/>
      <c r="T2" s="49" t="s">
        <v>28</v>
      </c>
      <c r="U2" s="50"/>
      <c r="V2" s="50"/>
      <c r="W2" s="50"/>
      <c r="X2" s="50"/>
      <c r="Y2" s="50"/>
      <c r="Z2" s="51"/>
    </row>
    <row r="3" spans="4:33" x14ac:dyDescent="0.2">
      <c r="D3" s="52"/>
      <c r="E3" s="53"/>
      <c r="F3" s="53"/>
      <c r="G3" s="53"/>
      <c r="H3" s="54"/>
      <c r="J3" s="52"/>
      <c r="K3" s="53"/>
      <c r="L3" s="53"/>
      <c r="M3" s="53"/>
      <c r="N3" s="53"/>
      <c r="O3" s="53"/>
      <c r="P3" s="53"/>
      <c r="Q3" s="54"/>
      <c r="T3" s="52"/>
      <c r="U3" s="53"/>
      <c r="V3" s="53"/>
      <c r="W3" s="53"/>
      <c r="X3" s="53"/>
      <c r="Y3" s="53"/>
      <c r="Z3" s="54"/>
    </row>
    <row r="4" spans="4:33" ht="16" customHeight="1" x14ac:dyDescent="0.2">
      <c r="D4" s="52"/>
      <c r="E4" s="53"/>
      <c r="F4" s="53"/>
      <c r="G4" s="53"/>
      <c r="H4" s="54"/>
      <c r="J4" s="52"/>
      <c r="K4" s="53"/>
      <c r="L4" s="53"/>
      <c r="M4" s="53"/>
      <c r="N4" s="53"/>
      <c r="O4" s="53"/>
      <c r="P4" s="53"/>
      <c r="Q4" s="54"/>
      <c r="T4" s="52"/>
      <c r="U4" s="53"/>
      <c r="V4" s="53"/>
      <c r="W4" s="53"/>
      <c r="X4" s="53"/>
      <c r="Y4" s="53"/>
      <c r="Z4" s="54"/>
    </row>
    <row r="5" spans="4:33" ht="16" customHeight="1" x14ac:dyDescent="0.2">
      <c r="D5" s="52"/>
      <c r="E5" s="53"/>
      <c r="F5" s="53"/>
      <c r="G5" s="53"/>
      <c r="H5" s="54"/>
      <c r="J5" s="52"/>
      <c r="K5" s="53"/>
      <c r="L5" s="53"/>
      <c r="M5" s="53"/>
      <c r="N5" s="53"/>
      <c r="O5" s="53"/>
      <c r="P5" s="53"/>
      <c r="Q5" s="54"/>
      <c r="T5" s="52"/>
      <c r="U5" s="53"/>
      <c r="V5" s="53"/>
      <c r="W5" s="53"/>
      <c r="X5" s="53"/>
      <c r="Y5" s="53"/>
      <c r="Z5" s="54"/>
    </row>
    <row r="6" spans="4:33" ht="17" thickBot="1" x14ac:dyDescent="0.25">
      <c r="D6" s="55"/>
      <c r="E6" s="56"/>
      <c r="F6" s="56"/>
      <c r="G6" s="56"/>
      <c r="H6" s="57"/>
      <c r="J6" s="55"/>
      <c r="K6" s="56"/>
      <c r="L6" s="56"/>
      <c r="M6" s="56"/>
      <c r="N6" s="56"/>
      <c r="O6" s="56"/>
      <c r="P6" s="56"/>
      <c r="Q6" s="57"/>
      <c r="T6" s="55"/>
      <c r="U6" s="56"/>
      <c r="V6" s="56"/>
      <c r="W6" s="56"/>
      <c r="X6" s="56"/>
      <c r="Y6" s="56"/>
      <c r="Z6" s="57"/>
    </row>
    <row r="7" spans="4:33" ht="17" thickBot="1" x14ac:dyDescent="0.25"/>
    <row r="8" spans="4:33" ht="17" thickBot="1" x14ac:dyDescent="0.25">
      <c r="D8" s="30" t="s">
        <v>18</v>
      </c>
      <c r="E8" s="31"/>
      <c r="F8" s="31"/>
      <c r="G8" s="32"/>
      <c r="N8" s="30" t="s">
        <v>0</v>
      </c>
      <c r="O8" s="31"/>
      <c r="P8" s="31"/>
      <c r="Q8" s="32"/>
      <c r="W8" s="30" t="s">
        <v>16</v>
      </c>
      <c r="X8" s="31"/>
      <c r="Y8" s="31"/>
      <c r="Z8" s="32"/>
      <c r="AC8" s="30" t="s">
        <v>17</v>
      </c>
      <c r="AD8" s="31"/>
      <c r="AE8" s="31"/>
      <c r="AF8" s="32"/>
    </row>
    <row r="9" spans="4:33" x14ac:dyDescent="0.2">
      <c r="D9" s="33"/>
      <c r="E9" s="34"/>
      <c r="F9" s="34"/>
      <c r="G9" s="35"/>
      <c r="M9" s="60" t="s">
        <v>27</v>
      </c>
      <c r="N9" s="34"/>
      <c r="O9" s="34"/>
      <c r="P9" s="34"/>
      <c r="Q9" s="35"/>
      <c r="W9" s="33"/>
      <c r="X9" s="34"/>
      <c r="Y9" s="34"/>
      <c r="Z9" s="35"/>
      <c r="AC9" s="33"/>
      <c r="AD9" s="34"/>
      <c r="AE9" s="34"/>
      <c r="AF9" s="35"/>
    </row>
    <row r="10" spans="4:33" ht="17" thickBot="1" x14ac:dyDescent="0.25">
      <c r="D10" s="36"/>
      <c r="E10" s="37"/>
      <c r="F10" s="37"/>
      <c r="G10" s="38"/>
      <c r="M10" s="61"/>
      <c r="N10" s="37"/>
      <c r="O10" s="37"/>
      <c r="P10" s="37"/>
      <c r="Q10" s="38"/>
      <c r="W10" s="36"/>
      <c r="X10" s="37"/>
      <c r="Y10" s="37"/>
      <c r="Z10" s="38"/>
      <c r="AC10" s="36"/>
      <c r="AD10" s="37"/>
      <c r="AE10" s="37"/>
      <c r="AF10" s="38"/>
    </row>
    <row r="11" spans="4:33" ht="16" customHeight="1" x14ac:dyDescent="0.2">
      <c r="J11" s="29" t="s">
        <v>20</v>
      </c>
      <c r="K11" s="29" t="s">
        <v>21</v>
      </c>
      <c r="L11" s="63" t="s">
        <v>22</v>
      </c>
      <c r="M11" s="61"/>
      <c r="T11" s="47" t="s">
        <v>20</v>
      </c>
      <c r="U11" s="47" t="s">
        <v>21</v>
      </c>
      <c r="V11" s="58" t="s">
        <v>26</v>
      </c>
    </row>
    <row r="12" spans="4:33" ht="17" thickBot="1" x14ac:dyDescent="0.25">
      <c r="D12" s="1" t="s">
        <v>1</v>
      </c>
      <c r="E12" s="1"/>
      <c r="F12" s="1" t="s">
        <v>2</v>
      </c>
      <c r="J12" s="29"/>
      <c r="K12" s="29"/>
      <c r="L12" s="63"/>
      <c r="M12" s="62"/>
      <c r="N12" s="23" t="s">
        <v>1</v>
      </c>
      <c r="O12" s="22"/>
      <c r="P12" s="22" t="s">
        <v>2</v>
      </c>
      <c r="Q12" s="24"/>
      <c r="R12" s="24"/>
      <c r="T12" s="47"/>
      <c r="U12" s="47"/>
      <c r="V12" s="59"/>
      <c r="W12" s="42" t="s">
        <v>1</v>
      </c>
      <c r="X12" s="43"/>
      <c r="AC12" s="43" t="s">
        <v>1</v>
      </c>
      <c r="AD12" s="43"/>
      <c r="AE12" s="1" t="s">
        <v>2</v>
      </c>
    </row>
    <row r="13" spans="4:33" ht="34" x14ac:dyDescent="0.2">
      <c r="D13" s="1" t="s">
        <v>3</v>
      </c>
      <c r="E13" s="1" t="s">
        <v>4</v>
      </c>
      <c r="F13" s="1" t="s">
        <v>5</v>
      </c>
      <c r="G13" s="1"/>
      <c r="H13" s="3" t="s">
        <v>6</v>
      </c>
      <c r="I13" s="8"/>
      <c r="J13" s="8"/>
      <c r="N13" s="18" t="s">
        <v>3</v>
      </c>
      <c r="O13" s="18" t="s">
        <v>4</v>
      </c>
      <c r="P13" s="18" t="s">
        <v>5</v>
      </c>
      <c r="Q13" s="18"/>
      <c r="R13" s="18" t="s">
        <v>6</v>
      </c>
      <c r="W13" s="3" t="s">
        <v>3</v>
      </c>
      <c r="X13" s="3" t="s">
        <v>4</v>
      </c>
      <c r="Y13" s="3" t="s">
        <v>5</v>
      </c>
      <c r="Z13" s="3"/>
      <c r="AA13" s="3" t="s">
        <v>6</v>
      </c>
      <c r="AC13" s="3" t="s">
        <v>3</v>
      </c>
      <c r="AD13" s="3" t="s">
        <v>4</v>
      </c>
      <c r="AE13" s="3" t="s">
        <v>5</v>
      </c>
      <c r="AF13" s="3"/>
      <c r="AG13" s="3" t="s">
        <v>6</v>
      </c>
    </row>
    <row r="14" spans="4:33" x14ac:dyDescent="0.2">
      <c r="D14" s="2" t="s">
        <v>19</v>
      </c>
      <c r="L14" s="11">
        <f t="shared" ref="L14:L19" si="0">P14/Y14</f>
        <v>0.98194945848375448</v>
      </c>
      <c r="M14" s="11" cm="1">
        <f t="array" ref="M14:M19">P14:P19/AC14:AC19</f>
        <v>0.86349206349206353</v>
      </c>
      <c r="N14" s="22">
        <v>292</v>
      </c>
      <c r="O14" s="22"/>
      <c r="P14" s="22">
        <v>272</v>
      </c>
      <c r="Q14" s="22"/>
      <c r="R14" s="22">
        <v>9</v>
      </c>
      <c r="T14" s="7">
        <f t="shared" ref="T14:T19" si="1">W14/AC14</f>
        <v>0.92698412698412702</v>
      </c>
      <c r="W14" s="1">
        <v>292</v>
      </c>
      <c r="X14" s="1"/>
      <c r="Y14" s="1">
        <v>277</v>
      </c>
      <c r="Z14" s="1"/>
      <c r="AA14" s="1">
        <v>9</v>
      </c>
      <c r="AC14" s="1">
        <v>315</v>
      </c>
      <c r="AD14" s="1"/>
      <c r="AE14" s="1"/>
      <c r="AF14" s="1"/>
      <c r="AG14" s="1">
        <v>9</v>
      </c>
    </row>
    <row r="15" spans="4:33" x14ac:dyDescent="0.2">
      <c r="D15" s="1" t="s">
        <v>19</v>
      </c>
      <c r="L15" s="11">
        <f t="shared" si="0"/>
        <v>0.98181818181818181</v>
      </c>
      <c r="M15" s="11">
        <v>0.86399999999999999</v>
      </c>
      <c r="N15" s="22">
        <v>232</v>
      </c>
      <c r="O15" s="22">
        <v>291.89999999999998</v>
      </c>
      <c r="P15" s="22">
        <v>216</v>
      </c>
      <c r="Q15" s="22"/>
      <c r="R15" s="22">
        <v>8</v>
      </c>
      <c r="T15" s="7">
        <f t="shared" si="1"/>
        <v>0.92800000000000005</v>
      </c>
      <c r="U15" s="7">
        <f t="shared" ref="U15:U20" si="2">X15/AD15</f>
        <v>0.92696093998094631</v>
      </c>
      <c r="V15" s="7">
        <f>Y15/AC15</f>
        <v>0.88</v>
      </c>
      <c r="W15" s="1">
        <v>232</v>
      </c>
      <c r="X15" s="1">
        <v>291.89999999999998</v>
      </c>
      <c r="Y15" s="1">
        <v>220</v>
      </c>
      <c r="Z15" s="1"/>
      <c r="AA15" s="1">
        <v>8</v>
      </c>
      <c r="AC15" s="1">
        <v>250</v>
      </c>
      <c r="AD15" s="1">
        <v>314.89999999999998</v>
      </c>
      <c r="AE15" s="1"/>
      <c r="AF15" s="1"/>
      <c r="AG15" s="1">
        <v>8</v>
      </c>
    </row>
    <row r="16" spans="4:33" x14ac:dyDescent="0.2">
      <c r="D16" s="1" t="s">
        <v>19</v>
      </c>
      <c r="L16" s="11">
        <f t="shared" si="0"/>
        <v>0.98159509202453987</v>
      </c>
      <c r="M16" s="11">
        <v>0.86486486486486491</v>
      </c>
      <c r="N16" s="22">
        <v>172</v>
      </c>
      <c r="O16" s="22">
        <v>231.9</v>
      </c>
      <c r="P16" s="22">
        <v>160</v>
      </c>
      <c r="Q16" s="22"/>
      <c r="R16" s="22">
        <v>7</v>
      </c>
      <c r="T16" s="7">
        <f t="shared" si="1"/>
        <v>0.92972972972972978</v>
      </c>
      <c r="U16" s="7">
        <f t="shared" si="2"/>
        <v>0.92797118847539017</v>
      </c>
      <c r="V16" s="7">
        <f>Y16/AC16</f>
        <v>0.88108108108108107</v>
      </c>
      <c r="W16" s="1">
        <v>172</v>
      </c>
      <c r="X16" s="1">
        <v>231.9</v>
      </c>
      <c r="Y16" s="1">
        <v>163</v>
      </c>
      <c r="Z16" s="1"/>
      <c r="AA16" s="1">
        <v>7</v>
      </c>
      <c r="AC16" s="1">
        <v>185</v>
      </c>
      <c r="AD16" s="1">
        <v>249.9</v>
      </c>
      <c r="AE16" s="1"/>
      <c r="AF16" s="1"/>
      <c r="AG16" s="1">
        <v>7</v>
      </c>
    </row>
    <row r="17" spans="1:33" x14ac:dyDescent="0.2">
      <c r="D17" s="1" t="s">
        <v>19</v>
      </c>
      <c r="L17" s="11">
        <f t="shared" si="0"/>
        <v>0.98095238095238091</v>
      </c>
      <c r="M17" s="11">
        <v>0.85833333333333328</v>
      </c>
      <c r="N17" s="22">
        <v>111</v>
      </c>
      <c r="O17" s="22">
        <v>171.9</v>
      </c>
      <c r="P17" s="22">
        <v>103</v>
      </c>
      <c r="Q17" s="22"/>
      <c r="R17" s="22">
        <v>6</v>
      </c>
      <c r="T17" s="7">
        <f t="shared" si="1"/>
        <v>0.92500000000000004</v>
      </c>
      <c r="U17" s="7">
        <f t="shared" si="2"/>
        <v>0.92969172525689558</v>
      </c>
      <c r="V17" s="7">
        <f>Y17/AC17</f>
        <v>0.875</v>
      </c>
      <c r="W17" s="1">
        <v>111</v>
      </c>
      <c r="X17" s="1">
        <v>171.9</v>
      </c>
      <c r="Y17" s="1">
        <v>105</v>
      </c>
      <c r="Z17" s="1"/>
      <c r="AA17" s="1">
        <v>6</v>
      </c>
      <c r="AC17" s="1">
        <v>120</v>
      </c>
      <c r="AD17" s="1">
        <v>184.9</v>
      </c>
      <c r="AE17" s="1"/>
      <c r="AF17" s="1"/>
      <c r="AG17" s="1">
        <v>6</v>
      </c>
    </row>
    <row r="18" spans="1:33" x14ac:dyDescent="0.2">
      <c r="D18" s="1" t="s">
        <v>19</v>
      </c>
      <c r="L18" s="11">
        <f t="shared" si="0"/>
        <v>0.97333333333333338</v>
      </c>
      <c r="M18" s="11">
        <v>0.85882352941176465</v>
      </c>
      <c r="N18" s="22">
        <v>79</v>
      </c>
      <c r="O18" s="22">
        <v>110.9</v>
      </c>
      <c r="P18" s="22">
        <v>73</v>
      </c>
      <c r="Q18" s="22"/>
      <c r="R18" s="22">
        <v>5</v>
      </c>
      <c r="T18" s="7">
        <f t="shared" si="1"/>
        <v>0.92941176470588238</v>
      </c>
      <c r="U18" s="7">
        <f t="shared" si="2"/>
        <v>0.92493744787322774</v>
      </c>
      <c r="V18" s="7">
        <f>Y18/AC18</f>
        <v>0.88235294117647056</v>
      </c>
      <c r="W18" s="1">
        <v>79</v>
      </c>
      <c r="X18" s="1">
        <v>110.9</v>
      </c>
      <c r="Y18" s="1">
        <v>75</v>
      </c>
      <c r="Z18" s="1"/>
      <c r="AA18" s="1">
        <v>5</v>
      </c>
      <c r="AC18" s="1">
        <v>85</v>
      </c>
      <c r="AD18" s="1">
        <v>119.9</v>
      </c>
      <c r="AE18" s="1"/>
      <c r="AF18" s="1"/>
      <c r="AG18" s="1">
        <v>5</v>
      </c>
    </row>
    <row r="19" spans="1:33" x14ac:dyDescent="0.2">
      <c r="D19" s="1" t="s">
        <v>19</v>
      </c>
      <c r="L19" s="11">
        <f t="shared" si="0"/>
        <v>1</v>
      </c>
      <c r="M19" s="11">
        <v>0.86</v>
      </c>
      <c r="N19" s="22">
        <v>46</v>
      </c>
      <c r="O19" s="22">
        <v>78.900000000000006</v>
      </c>
      <c r="P19" s="22">
        <v>43</v>
      </c>
      <c r="Q19" s="22"/>
      <c r="R19" s="22">
        <v>4</v>
      </c>
      <c r="T19" s="7">
        <f t="shared" si="1"/>
        <v>0.92</v>
      </c>
      <c r="U19" s="7">
        <f t="shared" si="2"/>
        <v>0.92932862190812726</v>
      </c>
      <c r="V19" s="7">
        <f>Y19/AC19</f>
        <v>0.86</v>
      </c>
      <c r="W19" s="1">
        <v>46</v>
      </c>
      <c r="X19" s="1">
        <v>78.900000000000006</v>
      </c>
      <c r="Y19" s="1">
        <v>43</v>
      </c>
      <c r="Z19" s="1"/>
      <c r="AA19" s="1">
        <v>4</v>
      </c>
      <c r="AC19" s="1">
        <v>50</v>
      </c>
      <c r="AD19" s="1">
        <v>84.9</v>
      </c>
      <c r="AE19" s="1"/>
      <c r="AF19" s="1"/>
      <c r="AG19" s="1">
        <v>4</v>
      </c>
    </row>
    <row r="20" spans="1:33" x14ac:dyDescent="0.2">
      <c r="D20" s="1" t="s">
        <v>19</v>
      </c>
      <c r="N20" s="22">
        <v>0</v>
      </c>
      <c r="O20" s="22">
        <v>45.9</v>
      </c>
      <c r="P20" s="22">
        <v>0</v>
      </c>
      <c r="Q20" s="22"/>
      <c r="R20" s="22">
        <v>3</v>
      </c>
      <c r="U20" s="7">
        <f t="shared" si="2"/>
        <v>0.91983967935871747</v>
      </c>
      <c r="W20" s="1">
        <v>0</v>
      </c>
      <c r="X20" s="1">
        <v>45.9</v>
      </c>
      <c r="Y20" s="1">
        <v>0</v>
      </c>
      <c r="Z20" s="1"/>
      <c r="AA20" s="1">
        <v>3</v>
      </c>
      <c r="AC20" s="1">
        <v>0</v>
      </c>
      <c r="AD20" s="1">
        <v>49.9</v>
      </c>
      <c r="AE20" s="1"/>
      <c r="AF20" s="1"/>
      <c r="AG20" s="1">
        <v>3</v>
      </c>
    </row>
    <row r="21" spans="1:33" ht="17" thickBot="1" x14ac:dyDescent="0.25"/>
    <row r="22" spans="1:33" ht="17" customHeight="1" x14ac:dyDescent="0.2">
      <c r="M22" s="44" t="s">
        <v>27</v>
      </c>
    </row>
    <row r="23" spans="1:33" ht="19" customHeight="1" x14ac:dyDescent="0.2">
      <c r="D23" s="39" t="s">
        <v>13</v>
      </c>
      <c r="E23" s="40"/>
      <c r="F23" s="3" t="s">
        <v>14</v>
      </c>
      <c r="G23" s="3"/>
      <c r="H23" s="3"/>
      <c r="I23" s="8"/>
      <c r="J23" s="8"/>
      <c r="M23" s="45"/>
      <c r="N23" s="41" t="s">
        <v>13</v>
      </c>
      <c r="O23" s="40"/>
      <c r="P23" s="3" t="s">
        <v>14</v>
      </c>
      <c r="Q23" s="3"/>
      <c r="R23" s="3"/>
      <c r="W23" s="39" t="s">
        <v>13</v>
      </c>
      <c r="X23" s="40"/>
      <c r="Y23" s="3" t="s">
        <v>14</v>
      </c>
      <c r="Z23" s="3"/>
      <c r="AA23" s="3"/>
      <c r="AC23" s="39" t="s">
        <v>13</v>
      </c>
      <c r="AD23" s="40"/>
      <c r="AE23" s="3" t="s">
        <v>14</v>
      </c>
      <c r="AF23" s="3"/>
      <c r="AG23" s="3"/>
    </row>
    <row r="24" spans="1:33" ht="35" thickBot="1" x14ac:dyDescent="0.25">
      <c r="D24" s="3" t="s">
        <v>3</v>
      </c>
      <c r="E24" s="3" t="s">
        <v>4</v>
      </c>
      <c r="F24" s="3" t="s">
        <v>5</v>
      </c>
      <c r="G24" s="3"/>
      <c r="H24" s="3" t="s">
        <v>6</v>
      </c>
      <c r="I24" s="8"/>
      <c r="J24" s="8"/>
      <c r="L24" s="20" t="s">
        <v>22</v>
      </c>
      <c r="M24" s="46"/>
      <c r="N24" s="21" t="s">
        <v>3</v>
      </c>
      <c r="O24" s="3" t="s">
        <v>4</v>
      </c>
      <c r="P24" s="3" t="s">
        <v>5</v>
      </c>
      <c r="Q24" s="3"/>
      <c r="R24" s="3" t="s">
        <v>6</v>
      </c>
      <c r="T24" s="10" t="s">
        <v>20</v>
      </c>
      <c r="U24" s="10" t="s">
        <v>21</v>
      </c>
      <c r="V24" s="10"/>
      <c r="W24" s="3" t="s">
        <v>3</v>
      </c>
      <c r="X24" s="3" t="s">
        <v>4</v>
      </c>
      <c r="Y24" s="3" t="s">
        <v>5</v>
      </c>
      <c r="Z24" s="3"/>
      <c r="AA24" s="3" t="s">
        <v>6</v>
      </c>
      <c r="AC24" s="3" t="s">
        <v>3</v>
      </c>
      <c r="AD24" s="3" t="s">
        <v>4</v>
      </c>
      <c r="AE24" s="3" t="s">
        <v>5</v>
      </c>
      <c r="AF24" s="3"/>
      <c r="AG24" s="3" t="s">
        <v>6</v>
      </c>
    </row>
    <row r="25" spans="1:33" x14ac:dyDescent="0.2">
      <c r="D25" s="6" t="s">
        <v>19</v>
      </c>
      <c r="E25" s="5"/>
      <c r="F25" s="5"/>
      <c r="G25" s="5"/>
      <c r="H25" s="5"/>
      <c r="I25" s="5"/>
      <c r="J25" s="5"/>
      <c r="K25" s="5"/>
      <c r="L25" s="9"/>
      <c r="M25" s="9"/>
      <c r="N25" s="6" t="s">
        <v>19</v>
      </c>
      <c r="O25" s="5"/>
      <c r="P25" s="5"/>
      <c r="Q25" s="5"/>
      <c r="R25" s="5"/>
      <c r="S25" s="5"/>
      <c r="T25" s="9"/>
      <c r="U25" s="9"/>
      <c r="V25" s="9"/>
      <c r="W25" s="6" t="s">
        <v>19</v>
      </c>
      <c r="X25" s="5"/>
      <c r="Y25" s="5"/>
      <c r="Z25" s="5"/>
      <c r="AA25" s="5"/>
      <c r="AB25" s="5"/>
      <c r="AC25" s="4">
        <v>1000</v>
      </c>
      <c r="AD25" s="4"/>
      <c r="AE25" s="4"/>
      <c r="AF25" s="4"/>
      <c r="AG25" s="4">
        <v>14</v>
      </c>
    </row>
    <row r="26" spans="1:33" x14ac:dyDescent="0.2">
      <c r="D26" s="4" t="s">
        <v>19</v>
      </c>
      <c r="E26" s="5"/>
      <c r="F26" s="5"/>
      <c r="G26" s="5"/>
      <c r="H26" s="5"/>
      <c r="I26" s="5"/>
      <c r="J26" s="5"/>
      <c r="K26" s="5"/>
      <c r="L26" s="9"/>
      <c r="M26" s="9"/>
      <c r="N26" s="4" t="s">
        <v>19</v>
      </c>
      <c r="O26" s="5"/>
      <c r="P26" s="5"/>
      <c r="Q26" s="5"/>
      <c r="R26" s="5"/>
      <c r="S26" s="5"/>
      <c r="T26" s="9"/>
      <c r="U26" s="9"/>
      <c r="V26" s="9"/>
      <c r="W26" s="4" t="s">
        <v>19</v>
      </c>
      <c r="X26" s="5"/>
      <c r="Y26" s="5"/>
      <c r="Z26" s="5"/>
      <c r="AA26" s="5"/>
      <c r="AB26" s="5"/>
      <c r="AC26" s="4">
        <v>850</v>
      </c>
      <c r="AD26" s="4">
        <v>999.9</v>
      </c>
      <c r="AE26" s="4"/>
      <c r="AF26" s="4"/>
      <c r="AG26" s="4">
        <v>13</v>
      </c>
    </row>
    <row r="27" spans="1:33" x14ac:dyDescent="0.2">
      <c r="D27" s="1">
        <v>465</v>
      </c>
      <c r="E27" s="1"/>
      <c r="F27" s="1">
        <v>432</v>
      </c>
      <c r="G27" s="1"/>
      <c r="H27" s="1">
        <v>12</v>
      </c>
      <c r="L27" s="11" cm="1">
        <f t="array" ref="L27:L34">P27:P34/Y27:Y34</f>
        <v>0.97959183673469385</v>
      </c>
      <c r="M27" s="11" cm="1">
        <f t="array" ref="M27:M34">P27:P34/AC27:AC34</f>
        <v>0.86399999999999999</v>
      </c>
      <c r="N27" s="1">
        <v>465</v>
      </c>
      <c r="O27" s="1"/>
      <c r="P27" s="1">
        <v>432</v>
      </c>
      <c r="Q27" s="1"/>
      <c r="R27" s="1">
        <v>12</v>
      </c>
      <c r="T27" s="7">
        <f>W27/AC27</f>
        <v>0.93</v>
      </c>
      <c r="W27" s="1">
        <v>465</v>
      </c>
      <c r="X27" s="1"/>
      <c r="Y27" s="1">
        <v>441</v>
      </c>
      <c r="Z27" s="1"/>
      <c r="AA27" s="1">
        <v>12</v>
      </c>
      <c r="AC27" s="1">
        <v>500</v>
      </c>
      <c r="AD27" s="1">
        <v>849.9</v>
      </c>
      <c r="AE27" s="1"/>
      <c r="AF27" s="1"/>
      <c r="AG27" s="1">
        <v>12</v>
      </c>
    </row>
    <row r="28" spans="1:33" x14ac:dyDescent="0.2">
      <c r="B28">
        <f>E28*A31</f>
        <v>46490</v>
      </c>
      <c r="C28">
        <f t="shared" ref="C28:C34" si="3">B28/D28</f>
        <v>124.97311827956989</v>
      </c>
      <c r="D28" s="1">
        <v>372</v>
      </c>
      <c r="E28" s="1">
        <v>464.9</v>
      </c>
      <c r="F28" s="1">
        <v>346</v>
      </c>
      <c r="G28" s="1"/>
      <c r="H28" s="1">
        <v>11</v>
      </c>
      <c r="L28" s="11">
        <v>0.98016997167138808</v>
      </c>
      <c r="M28" s="11">
        <v>0.86499999999999999</v>
      </c>
      <c r="N28" s="1">
        <v>372</v>
      </c>
      <c r="O28" s="1">
        <v>464.9</v>
      </c>
      <c r="P28" s="1">
        <v>346</v>
      </c>
      <c r="Q28" s="1"/>
      <c r="R28" s="1">
        <v>11</v>
      </c>
      <c r="T28" s="7">
        <f>W28/AC28</f>
        <v>0.93</v>
      </c>
      <c r="U28" s="7" cm="1">
        <f t="array" ref="U28:U35">X28:X35/AD28:AD35</f>
        <v>0.92998599719943986</v>
      </c>
      <c r="V28" s="7">
        <f t="shared" ref="V28:V34" si="4">Y28/AC28</f>
        <v>0.88249999999999995</v>
      </c>
      <c r="W28" s="1">
        <v>372</v>
      </c>
      <c r="X28" s="1">
        <v>464.9</v>
      </c>
      <c r="Y28" s="1">
        <v>353</v>
      </c>
      <c r="Z28" s="1"/>
      <c r="AA28" s="1">
        <v>11</v>
      </c>
      <c r="AC28" s="1">
        <v>400</v>
      </c>
      <c r="AD28" s="1">
        <v>499.9</v>
      </c>
      <c r="AE28" s="1"/>
      <c r="AF28" s="1"/>
      <c r="AG28" s="1">
        <v>11</v>
      </c>
    </row>
    <row r="29" spans="1:33" x14ac:dyDescent="0.2">
      <c r="B29">
        <f>E29*A31</f>
        <v>37190</v>
      </c>
      <c r="C29">
        <f t="shared" si="3"/>
        <v>127.36301369863014</v>
      </c>
      <c r="D29" s="1">
        <v>292</v>
      </c>
      <c r="E29" s="1">
        <v>371.9</v>
      </c>
      <c r="F29" s="1">
        <v>272</v>
      </c>
      <c r="G29" s="1"/>
      <c r="H29" s="1">
        <v>10</v>
      </c>
      <c r="L29" s="11">
        <v>0.98194945848375448</v>
      </c>
      <c r="M29" s="11">
        <v>0.86349206349206353</v>
      </c>
      <c r="N29" s="1">
        <v>292</v>
      </c>
      <c r="O29" s="1">
        <v>371.9</v>
      </c>
      <c r="P29" s="1">
        <v>272</v>
      </c>
      <c r="Q29" s="1"/>
      <c r="R29" s="1">
        <v>10</v>
      </c>
      <c r="T29" s="7">
        <f>W29/AC29</f>
        <v>0.92698412698412702</v>
      </c>
      <c r="U29" s="7">
        <v>0.929982495623906</v>
      </c>
      <c r="V29" s="7">
        <f t="shared" si="4"/>
        <v>0.87936507936507935</v>
      </c>
      <c r="W29" s="1">
        <v>292</v>
      </c>
      <c r="X29" s="1">
        <v>371.9</v>
      </c>
      <c r="Y29" s="1">
        <v>277</v>
      </c>
      <c r="Z29" s="1"/>
      <c r="AA29" s="1">
        <v>10</v>
      </c>
      <c r="AC29" s="1">
        <v>315</v>
      </c>
      <c r="AD29" s="1">
        <v>399.9</v>
      </c>
      <c r="AE29" s="1"/>
      <c r="AF29" s="1"/>
      <c r="AG29" s="1">
        <v>10</v>
      </c>
    </row>
    <row r="30" spans="1:33" x14ac:dyDescent="0.2">
      <c r="B30">
        <f>E30*A31</f>
        <v>29189.999999999996</v>
      </c>
      <c r="C30" s="27">
        <f t="shared" si="3"/>
        <v>125.81896551724137</v>
      </c>
      <c r="D30" s="1">
        <v>232</v>
      </c>
      <c r="E30" s="1">
        <v>291.89999999999998</v>
      </c>
      <c r="F30" s="1">
        <v>216</v>
      </c>
      <c r="G30" s="1"/>
      <c r="H30" s="1">
        <v>9</v>
      </c>
      <c r="L30" s="11">
        <v>0.98181818181818181</v>
      </c>
      <c r="M30" s="11">
        <v>0.86399999999999999</v>
      </c>
      <c r="N30" s="1">
        <v>232</v>
      </c>
      <c r="O30" s="1">
        <v>291.89999999999998</v>
      </c>
      <c r="P30" s="1">
        <v>216</v>
      </c>
      <c r="Q30" s="1"/>
      <c r="R30" s="1">
        <v>9</v>
      </c>
      <c r="T30" s="7">
        <f>W30/AC30</f>
        <v>0.92800000000000005</v>
      </c>
      <c r="U30" s="7">
        <v>0.92696093998094631</v>
      </c>
      <c r="V30" s="7">
        <f t="shared" si="4"/>
        <v>0.88</v>
      </c>
      <c r="W30" s="1">
        <v>232</v>
      </c>
      <c r="X30" s="1">
        <v>291.89999999999998</v>
      </c>
      <c r="Y30" s="1">
        <v>220</v>
      </c>
      <c r="Z30" s="1"/>
      <c r="AA30" s="1">
        <v>9</v>
      </c>
      <c r="AC30" s="1">
        <v>250</v>
      </c>
      <c r="AD30" s="1">
        <v>314.89999999999998</v>
      </c>
      <c r="AE30" s="1"/>
      <c r="AF30" s="1"/>
      <c r="AG30" s="1">
        <v>9</v>
      </c>
    </row>
    <row r="31" spans="1:33" x14ac:dyDescent="0.2">
      <c r="A31">
        <v>100</v>
      </c>
      <c r="B31">
        <f>E31*A31</f>
        <v>23190</v>
      </c>
      <c r="C31">
        <f t="shared" si="3"/>
        <v>134.82558139534885</v>
      </c>
      <c r="D31" s="1">
        <v>172</v>
      </c>
      <c r="E31" s="1">
        <v>231.9</v>
      </c>
      <c r="F31" s="1">
        <v>160</v>
      </c>
      <c r="G31" s="1"/>
      <c r="H31" s="1">
        <v>8</v>
      </c>
      <c r="L31" s="11">
        <v>0.98159509202453987</v>
      </c>
      <c r="M31" s="11">
        <v>0.86486486486486491</v>
      </c>
      <c r="N31" s="1">
        <v>172</v>
      </c>
      <c r="O31" s="1">
        <v>231.9</v>
      </c>
      <c r="P31" s="1">
        <v>160</v>
      </c>
      <c r="Q31" s="1"/>
      <c r="R31" s="1">
        <v>8</v>
      </c>
      <c r="T31" s="7" cm="1">
        <f t="array" ref="T31:T34">W31:W34/AC31:AC34</f>
        <v>0.92972972972972978</v>
      </c>
      <c r="U31" s="7">
        <v>0.92797118847539017</v>
      </c>
      <c r="V31" s="7">
        <f t="shared" si="4"/>
        <v>0.88108108108108107</v>
      </c>
      <c r="W31" s="1">
        <v>172</v>
      </c>
      <c r="X31" s="1">
        <v>231.9</v>
      </c>
      <c r="Y31" s="1">
        <v>163</v>
      </c>
      <c r="Z31" s="1"/>
      <c r="AA31" s="1">
        <v>8</v>
      </c>
      <c r="AC31" s="1">
        <v>185</v>
      </c>
      <c r="AD31" s="1">
        <v>249.9</v>
      </c>
      <c r="AE31" s="1"/>
      <c r="AF31" s="1"/>
      <c r="AG31" s="1">
        <v>8</v>
      </c>
    </row>
    <row r="32" spans="1:33" x14ac:dyDescent="0.2">
      <c r="B32">
        <f>E32*A31</f>
        <v>17190</v>
      </c>
      <c r="C32">
        <f t="shared" si="3"/>
        <v>154.86486486486487</v>
      </c>
      <c r="D32" s="1">
        <v>111</v>
      </c>
      <c r="E32" s="1">
        <v>171.9</v>
      </c>
      <c r="F32" s="1">
        <v>103</v>
      </c>
      <c r="G32" s="1"/>
      <c r="H32" s="1">
        <v>7</v>
      </c>
      <c r="L32" s="11">
        <v>0.98095238095238091</v>
      </c>
      <c r="M32" s="11">
        <v>0.85833333333333328</v>
      </c>
      <c r="N32" s="1">
        <v>111</v>
      </c>
      <c r="O32" s="1">
        <v>171.9</v>
      </c>
      <c r="P32" s="1">
        <v>103</v>
      </c>
      <c r="Q32" s="1"/>
      <c r="R32" s="1">
        <v>7</v>
      </c>
      <c r="T32" s="7">
        <v>0.92500000000000004</v>
      </c>
      <c r="U32" s="7">
        <v>0.92969172525689558</v>
      </c>
      <c r="V32" s="7">
        <f t="shared" si="4"/>
        <v>0.875</v>
      </c>
      <c r="W32" s="1">
        <v>111</v>
      </c>
      <c r="X32" s="1">
        <v>171.9</v>
      </c>
      <c r="Y32" s="1">
        <v>105</v>
      </c>
      <c r="Z32" s="1"/>
      <c r="AA32" s="1">
        <v>7</v>
      </c>
      <c r="AC32" s="1">
        <v>120</v>
      </c>
      <c r="AD32" s="1">
        <v>184.9</v>
      </c>
      <c r="AE32" s="1"/>
      <c r="AF32" s="1"/>
      <c r="AG32" s="1">
        <v>7</v>
      </c>
    </row>
    <row r="33" spans="1:33" x14ac:dyDescent="0.2">
      <c r="B33">
        <f>E33*A31</f>
        <v>11090</v>
      </c>
      <c r="C33">
        <f t="shared" si="3"/>
        <v>140.37974683544303</v>
      </c>
      <c r="D33" s="1">
        <v>79</v>
      </c>
      <c r="E33" s="1">
        <v>110.9</v>
      </c>
      <c r="F33" s="1">
        <v>73</v>
      </c>
      <c r="G33" s="1"/>
      <c r="H33" s="1">
        <v>6</v>
      </c>
      <c r="L33" s="11">
        <v>0.97333333333333338</v>
      </c>
      <c r="M33" s="11">
        <v>0.85882352941176465</v>
      </c>
      <c r="N33" s="1">
        <v>79</v>
      </c>
      <c r="O33" s="1">
        <v>110.9</v>
      </c>
      <c r="P33" s="1">
        <v>73</v>
      </c>
      <c r="Q33" s="1"/>
      <c r="R33" s="1">
        <v>6</v>
      </c>
      <c r="T33" s="7">
        <v>0.92941176470588238</v>
      </c>
      <c r="U33" s="7">
        <v>0.92493744787322774</v>
      </c>
      <c r="V33" s="7">
        <f t="shared" si="4"/>
        <v>0.88235294117647056</v>
      </c>
      <c r="W33" s="1">
        <v>79</v>
      </c>
      <c r="X33" s="1">
        <v>110.9</v>
      </c>
      <c r="Y33" s="1">
        <v>75</v>
      </c>
      <c r="Z33" s="1"/>
      <c r="AA33" s="1">
        <v>6</v>
      </c>
      <c r="AC33" s="1">
        <v>85</v>
      </c>
      <c r="AD33" s="1">
        <v>119.9</v>
      </c>
      <c r="AE33" s="1"/>
      <c r="AF33" s="1"/>
      <c r="AG33" s="1">
        <v>6</v>
      </c>
    </row>
    <row r="34" spans="1:33" x14ac:dyDescent="0.2">
      <c r="B34">
        <f>E34*A31</f>
        <v>7890.0000000000009</v>
      </c>
      <c r="C34" s="27">
        <f t="shared" si="3"/>
        <v>171.52173913043481</v>
      </c>
      <c r="D34" s="1">
        <v>46</v>
      </c>
      <c r="E34" s="1">
        <v>78.900000000000006</v>
      </c>
      <c r="F34" s="1">
        <v>43</v>
      </c>
      <c r="G34" s="1"/>
      <c r="H34" s="1">
        <v>5</v>
      </c>
      <c r="L34" s="11">
        <v>1</v>
      </c>
      <c r="M34" s="11">
        <v>0.86</v>
      </c>
      <c r="N34" s="1">
        <v>46</v>
      </c>
      <c r="O34" s="1">
        <v>78.900000000000006</v>
      </c>
      <c r="P34" s="1">
        <v>43</v>
      </c>
      <c r="Q34" s="1"/>
      <c r="R34" s="1">
        <v>5</v>
      </c>
      <c r="T34" s="7">
        <v>0.92</v>
      </c>
      <c r="U34" s="7">
        <v>0.92932862190812726</v>
      </c>
      <c r="V34" s="7">
        <f t="shared" si="4"/>
        <v>0.86</v>
      </c>
      <c r="W34" s="1">
        <v>46</v>
      </c>
      <c r="X34" s="1">
        <v>78.900000000000006</v>
      </c>
      <c r="Y34" s="1">
        <v>43</v>
      </c>
      <c r="Z34" s="1"/>
      <c r="AA34" s="1">
        <v>5</v>
      </c>
      <c r="AC34" s="1">
        <v>50</v>
      </c>
      <c r="AD34" s="1">
        <v>84.9</v>
      </c>
      <c r="AE34" s="1"/>
      <c r="AF34" s="1"/>
      <c r="AG34" s="1">
        <v>5</v>
      </c>
    </row>
    <row r="35" spans="1:33" x14ac:dyDescent="0.2">
      <c r="D35" s="1">
        <v>0</v>
      </c>
      <c r="E35" s="1">
        <v>45.9</v>
      </c>
      <c r="F35" s="1">
        <v>0</v>
      </c>
      <c r="G35" s="1"/>
      <c r="H35" s="1">
        <v>4</v>
      </c>
      <c r="N35" s="1">
        <v>0</v>
      </c>
      <c r="O35" s="1">
        <v>45.9</v>
      </c>
      <c r="P35" s="1">
        <v>0</v>
      </c>
      <c r="Q35" s="1"/>
      <c r="R35" s="1">
        <v>4</v>
      </c>
      <c r="U35" s="7">
        <v>0.91983967935871747</v>
      </c>
      <c r="W35" s="1">
        <v>0</v>
      </c>
      <c r="X35" s="1">
        <v>45.9</v>
      </c>
      <c r="Y35" s="1">
        <v>0</v>
      </c>
      <c r="Z35" s="1"/>
      <c r="AA35" s="1">
        <v>4</v>
      </c>
      <c r="AC35" s="1">
        <v>0</v>
      </c>
      <c r="AD35" s="1">
        <v>49.9</v>
      </c>
      <c r="AE35" s="1"/>
      <c r="AF35" s="1"/>
      <c r="AG35" s="1">
        <v>4</v>
      </c>
    </row>
    <row r="36" spans="1:33" ht="17" thickBot="1" x14ac:dyDescent="0.25"/>
    <row r="37" spans="1:33" x14ac:dyDescent="0.2">
      <c r="M37" s="44" t="s">
        <v>27</v>
      </c>
    </row>
    <row r="38" spans="1:33" ht="17" x14ac:dyDescent="0.2">
      <c r="D38" s="3" t="s">
        <v>7</v>
      </c>
      <c r="E38" s="3"/>
      <c r="F38" s="3" t="s">
        <v>8</v>
      </c>
      <c r="G38" s="3"/>
      <c r="H38" s="3"/>
      <c r="I38" s="8"/>
      <c r="J38" s="8"/>
      <c r="M38" s="45"/>
      <c r="N38" s="21" t="s">
        <v>7</v>
      </c>
      <c r="O38" s="3"/>
      <c r="P38" s="3" t="s">
        <v>8</v>
      </c>
      <c r="Q38" s="3"/>
      <c r="R38" s="3"/>
      <c r="W38" s="3" t="s">
        <v>7</v>
      </c>
      <c r="X38" s="3"/>
      <c r="Y38" s="3" t="s">
        <v>8</v>
      </c>
      <c r="Z38" s="3"/>
      <c r="AA38" s="3"/>
      <c r="AC38" s="3" t="s">
        <v>7</v>
      </c>
      <c r="AD38" s="3"/>
      <c r="AE38" s="3" t="s">
        <v>8</v>
      </c>
      <c r="AF38" s="3"/>
      <c r="AG38" s="3"/>
    </row>
    <row r="39" spans="1:33" ht="35" thickBot="1" x14ac:dyDescent="0.25">
      <c r="D39" s="3" t="s">
        <v>3</v>
      </c>
      <c r="E39" s="3" t="s">
        <v>4</v>
      </c>
      <c r="F39" s="3" t="s">
        <v>5</v>
      </c>
      <c r="G39" s="3"/>
      <c r="H39" s="3" t="s">
        <v>6</v>
      </c>
      <c r="I39" s="8"/>
      <c r="J39" s="8"/>
      <c r="L39" s="20" t="s">
        <v>22</v>
      </c>
      <c r="M39" s="46"/>
      <c r="N39" s="21" t="s">
        <v>3</v>
      </c>
      <c r="O39" s="3" t="s">
        <v>4</v>
      </c>
      <c r="P39" s="3" t="s">
        <v>5</v>
      </c>
      <c r="Q39" s="3"/>
      <c r="R39" s="3" t="s">
        <v>6</v>
      </c>
      <c r="T39" s="10" t="s">
        <v>20</v>
      </c>
      <c r="U39" s="10" t="s">
        <v>21</v>
      </c>
      <c r="V39" s="10"/>
      <c r="W39" s="3" t="s">
        <v>3</v>
      </c>
      <c r="X39" s="3" t="s">
        <v>4</v>
      </c>
      <c r="Y39" s="3" t="s">
        <v>5</v>
      </c>
      <c r="Z39" s="3"/>
      <c r="AA39" s="3" t="s">
        <v>6</v>
      </c>
      <c r="AC39" s="3" t="s">
        <v>3</v>
      </c>
      <c r="AD39" s="3" t="s">
        <v>4</v>
      </c>
      <c r="AE39" s="3" t="s">
        <v>5</v>
      </c>
      <c r="AF39" s="3"/>
      <c r="AG39" s="3" t="s">
        <v>6</v>
      </c>
    </row>
    <row r="40" spans="1:33" ht="17" thickBot="1" x14ac:dyDescent="0.25">
      <c r="D40" s="6" t="s">
        <v>19</v>
      </c>
      <c r="E40" s="5"/>
      <c r="F40" s="5"/>
      <c r="G40" s="5"/>
      <c r="H40" s="5"/>
      <c r="I40" s="5"/>
      <c r="J40" s="5"/>
      <c r="K40" s="5"/>
      <c r="L40" s="9"/>
      <c r="M40" s="9"/>
      <c r="N40" s="6" t="s">
        <v>19</v>
      </c>
      <c r="O40" s="5"/>
      <c r="P40" s="5"/>
      <c r="Q40" s="5"/>
      <c r="R40" s="5"/>
      <c r="S40" s="5"/>
      <c r="T40" s="9"/>
      <c r="U40" s="9"/>
      <c r="V40" s="9"/>
      <c r="W40" s="6" t="s">
        <v>19</v>
      </c>
      <c r="X40" s="5"/>
      <c r="Y40" s="5"/>
      <c r="Z40" s="5"/>
      <c r="AA40" s="5"/>
      <c r="AB40" s="5"/>
      <c r="AC40" s="4">
        <v>1400</v>
      </c>
      <c r="AD40" s="4"/>
      <c r="AE40" s="4"/>
      <c r="AF40" s="4"/>
      <c r="AG40" s="4">
        <v>14</v>
      </c>
    </row>
    <row r="41" spans="1:33" ht="17" thickBot="1" x14ac:dyDescent="0.25">
      <c r="A41" t="s">
        <v>33</v>
      </c>
      <c r="D41" s="22">
        <v>1101</v>
      </c>
      <c r="E41" s="5"/>
      <c r="F41" s="5"/>
      <c r="G41" s="5"/>
      <c r="H41" s="28">
        <v>13</v>
      </c>
      <c r="I41" s="5"/>
      <c r="J41" s="5"/>
      <c r="K41" s="5"/>
      <c r="L41" s="9"/>
      <c r="M41" s="9"/>
      <c r="N41" s="4" t="s">
        <v>19</v>
      </c>
      <c r="O41" s="5"/>
      <c r="P41" s="5"/>
      <c r="Q41" s="5"/>
      <c r="R41" s="5"/>
      <c r="S41" s="5"/>
      <c r="T41" s="9"/>
      <c r="U41" s="9"/>
      <c r="V41" s="9"/>
      <c r="W41" s="4" t="s">
        <v>19</v>
      </c>
      <c r="X41" s="5"/>
      <c r="Y41" s="5"/>
      <c r="Z41" s="5"/>
      <c r="AA41" s="5"/>
      <c r="AB41" s="5"/>
      <c r="AC41" s="4">
        <v>1200</v>
      </c>
      <c r="AD41" s="4">
        <v>1399.9</v>
      </c>
      <c r="AE41" s="4"/>
      <c r="AF41" s="4"/>
      <c r="AG41" s="4">
        <v>13</v>
      </c>
    </row>
    <row r="42" spans="1:33" x14ac:dyDescent="0.2">
      <c r="C42" s="26">
        <v>1.58</v>
      </c>
      <c r="D42" s="1">
        <v>697</v>
      </c>
      <c r="E42" s="1">
        <v>1100.9000000000001</v>
      </c>
      <c r="F42" s="1">
        <v>648</v>
      </c>
      <c r="G42" s="1"/>
      <c r="H42" s="2">
        <v>12</v>
      </c>
      <c r="L42" s="11" cm="1">
        <f t="array" ref="L42:L48">P42:P48/Y42:Y48</f>
        <v>0.97885196374622352</v>
      </c>
      <c r="M42" s="11" cm="1">
        <f t="array" ref="M42:M48">P42:P48/AC42:AC48</f>
        <v>0.86399999999999999</v>
      </c>
      <c r="N42" s="1">
        <v>697</v>
      </c>
      <c r="O42" s="1"/>
      <c r="P42" s="1">
        <v>648</v>
      </c>
      <c r="Q42" s="1"/>
      <c r="R42" s="1">
        <v>12</v>
      </c>
      <c r="T42" s="7" cm="1">
        <f t="array" ref="T42:T48">W42:W48/AC42:AC48</f>
        <v>0.92933333333333334</v>
      </c>
      <c r="V42" s="7">
        <f>Y42/AC42</f>
        <v>0.88266666666666671</v>
      </c>
      <c r="W42" s="1">
        <v>697</v>
      </c>
      <c r="X42" s="1"/>
      <c r="Y42" s="1">
        <v>662</v>
      </c>
      <c r="Z42" s="1"/>
      <c r="AA42" s="1">
        <v>12</v>
      </c>
      <c r="AC42" s="1">
        <v>750</v>
      </c>
      <c r="AD42" s="1">
        <v>1199.9000000000001</v>
      </c>
      <c r="AE42" s="1"/>
      <c r="AF42" s="1"/>
      <c r="AG42" s="1">
        <v>12</v>
      </c>
    </row>
    <row r="43" spans="1:33" x14ac:dyDescent="0.2">
      <c r="B43">
        <f>E43*A45</f>
        <v>69690</v>
      </c>
      <c r="C43">
        <f t="shared" ref="C43:C48" si="5">B43/D43</f>
        <v>149.87096774193549</v>
      </c>
      <c r="D43" s="1">
        <v>465</v>
      </c>
      <c r="E43" s="1">
        <v>696.9</v>
      </c>
      <c r="F43" s="1">
        <v>432</v>
      </c>
      <c r="G43" s="1"/>
      <c r="H43" s="1">
        <v>11</v>
      </c>
      <c r="L43" s="11">
        <v>0.97959183673469385</v>
      </c>
      <c r="M43" s="11">
        <v>0.86399999999999999</v>
      </c>
      <c r="N43" s="1">
        <v>465</v>
      </c>
      <c r="O43" s="1">
        <v>696.9</v>
      </c>
      <c r="P43" s="1">
        <v>432</v>
      </c>
      <c r="Q43" s="1"/>
      <c r="R43" s="1">
        <v>11</v>
      </c>
      <c r="T43" s="7">
        <v>0.93</v>
      </c>
      <c r="U43" s="7" cm="1">
        <f t="array" ref="U43:U49">X43:X49/AD43:AD49</f>
        <v>0.9293239098546473</v>
      </c>
      <c r="V43" s="7">
        <f>Y43/AC43</f>
        <v>0.88200000000000001</v>
      </c>
      <c r="W43" s="1">
        <v>465</v>
      </c>
      <c r="X43" s="1">
        <v>696.9</v>
      </c>
      <c r="Y43" s="1">
        <v>441</v>
      </c>
      <c r="Z43" s="1"/>
      <c r="AA43" s="1">
        <v>11</v>
      </c>
      <c r="AC43" s="1">
        <v>500</v>
      </c>
      <c r="AD43" s="1">
        <v>749.9</v>
      </c>
      <c r="AE43" s="1"/>
      <c r="AF43" s="1"/>
      <c r="AG43" s="1">
        <v>11</v>
      </c>
    </row>
    <row r="44" spans="1:33" x14ac:dyDescent="0.2">
      <c r="B44">
        <f>E44*A45</f>
        <v>46490</v>
      </c>
      <c r="C44">
        <f t="shared" si="5"/>
        <v>143.04615384615386</v>
      </c>
      <c r="D44" s="1">
        <v>325</v>
      </c>
      <c r="E44" s="1">
        <v>464.9</v>
      </c>
      <c r="F44" s="1">
        <v>302</v>
      </c>
      <c r="G44" s="1"/>
      <c r="H44" s="1">
        <v>10</v>
      </c>
      <c r="L44" s="11">
        <v>0.98051948051948057</v>
      </c>
      <c r="M44" s="11">
        <v>0.86285714285714288</v>
      </c>
      <c r="N44" s="1">
        <v>325</v>
      </c>
      <c r="O44" s="1">
        <v>464.9</v>
      </c>
      <c r="P44" s="1">
        <v>302</v>
      </c>
      <c r="Q44" s="1"/>
      <c r="R44" s="1">
        <v>10</v>
      </c>
      <c r="T44" s="7">
        <v>0.9285714285714286</v>
      </c>
      <c r="U44" s="7">
        <v>0.92998599719943986</v>
      </c>
      <c r="V44" s="7" cm="1">
        <f t="array" ref="V44:V48">Y44:Y48/AC44:AC48</f>
        <v>0.88</v>
      </c>
      <c r="W44" s="1">
        <v>325</v>
      </c>
      <c r="X44" s="1">
        <v>464.9</v>
      </c>
      <c r="Y44" s="1">
        <v>308</v>
      </c>
      <c r="Z44" s="1"/>
      <c r="AA44" s="1">
        <v>10</v>
      </c>
      <c r="AC44" s="1">
        <v>350</v>
      </c>
      <c r="AD44" s="1">
        <v>499.9</v>
      </c>
      <c r="AE44" s="1"/>
      <c r="AF44" s="1"/>
      <c r="AG44" s="1">
        <v>10</v>
      </c>
    </row>
    <row r="45" spans="1:33" x14ac:dyDescent="0.2">
      <c r="A45">
        <v>100</v>
      </c>
      <c r="B45">
        <f>E45*A45</f>
        <v>32489.999999999996</v>
      </c>
      <c r="C45">
        <f t="shared" si="5"/>
        <v>155.45454545454544</v>
      </c>
      <c r="D45" s="1">
        <v>209</v>
      </c>
      <c r="E45" s="1">
        <v>324.89999999999998</v>
      </c>
      <c r="F45" s="1">
        <v>194</v>
      </c>
      <c r="G45" s="1"/>
      <c r="H45" s="1">
        <v>9</v>
      </c>
      <c r="L45" s="11">
        <v>0.97979797979797978</v>
      </c>
      <c r="M45" s="11">
        <v>0.86222222222222222</v>
      </c>
      <c r="N45" s="1">
        <v>209</v>
      </c>
      <c r="O45" s="1">
        <v>324.89999999999998</v>
      </c>
      <c r="P45" s="1">
        <v>194</v>
      </c>
      <c r="Q45" s="1"/>
      <c r="R45" s="1">
        <v>9</v>
      </c>
      <c r="T45" s="7">
        <v>0.92888888888888888</v>
      </c>
      <c r="U45" s="7">
        <v>0.92855101457559297</v>
      </c>
      <c r="V45" s="7">
        <v>0.88</v>
      </c>
      <c r="W45" s="1">
        <v>209</v>
      </c>
      <c r="X45" s="1">
        <v>324.89999999999998</v>
      </c>
      <c r="Y45" s="1">
        <v>198</v>
      </c>
      <c r="Z45" s="1"/>
      <c r="AA45" s="1">
        <v>9</v>
      </c>
      <c r="AC45" s="1">
        <v>225</v>
      </c>
      <c r="AD45" s="1">
        <v>349.9</v>
      </c>
      <c r="AE45" s="1"/>
      <c r="AF45" s="1"/>
      <c r="AG45" s="1">
        <v>9</v>
      </c>
    </row>
    <row r="46" spans="1:33" x14ac:dyDescent="0.2">
      <c r="A46" t="s">
        <v>32</v>
      </c>
      <c r="B46">
        <f>E46*A45</f>
        <v>20890</v>
      </c>
      <c r="C46" s="27">
        <f t="shared" si="5"/>
        <v>160.69230769230768</v>
      </c>
      <c r="D46" s="1">
        <v>130</v>
      </c>
      <c r="E46" s="1">
        <v>208.9</v>
      </c>
      <c r="F46" s="1">
        <v>121</v>
      </c>
      <c r="G46" s="1"/>
      <c r="H46" s="1">
        <v>8</v>
      </c>
      <c r="L46" s="11">
        <v>0.98373983739837401</v>
      </c>
      <c r="M46" s="11">
        <v>0.86428571428571432</v>
      </c>
      <c r="N46" s="1">
        <v>130</v>
      </c>
      <c r="O46" s="1">
        <v>208.9</v>
      </c>
      <c r="P46" s="1">
        <v>121</v>
      </c>
      <c r="Q46" s="1"/>
      <c r="R46" s="1">
        <v>8</v>
      </c>
      <c r="T46" s="7">
        <v>0.9285714285714286</v>
      </c>
      <c r="U46" s="7">
        <v>0.92885726989773232</v>
      </c>
      <c r="V46" s="7">
        <v>0.87857142857142856</v>
      </c>
      <c r="W46" s="1">
        <v>130</v>
      </c>
      <c r="X46" s="1">
        <v>208.9</v>
      </c>
      <c r="Y46" s="1">
        <v>123</v>
      </c>
      <c r="Z46" s="1"/>
      <c r="AA46" s="1">
        <v>8</v>
      </c>
      <c r="AC46" s="1">
        <v>140</v>
      </c>
      <c r="AD46" s="1">
        <v>224.9</v>
      </c>
      <c r="AE46" s="1"/>
      <c r="AF46" s="1"/>
      <c r="AG46" s="1">
        <v>8</v>
      </c>
    </row>
    <row r="47" spans="1:33" x14ac:dyDescent="0.2">
      <c r="B47">
        <f>E47*A45</f>
        <v>12990</v>
      </c>
      <c r="C47">
        <f t="shared" si="5"/>
        <v>147.61363636363637</v>
      </c>
      <c r="D47" s="1">
        <v>88</v>
      </c>
      <c r="E47" s="1">
        <v>129.9</v>
      </c>
      <c r="F47" s="1">
        <v>82</v>
      </c>
      <c r="G47" s="1"/>
      <c r="H47" s="1">
        <v>7</v>
      </c>
      <c r="L47" s="11">
        <v>0.98795180722891562</v>
      </c>
      <c r="M47" s="11">
        <v>0.86315789473684212</v>
      </c>
      <c r="N47" s="1">
        <v>88</v>
      </c>
      <c r="O47" s="1">
        <v>129.9</v>
      </c>
      <c r="P47" s="1">
        <v>82</v>
      </c>
      <c r="Q47" s="1"/>
      <c r="R47" s="1">
        <v>7</v>
      </c>
      <c r="T47" s="7">
        <v>0.9263157894736842</v>
      </c>
      <c r="U47" s="7">
        <v>0.9285203716940672</v>
      </c>
      <c r="V47" s="7">
        <v>0.87368421052631584</v>
      </c>
      <c r="W47" s="1">
        <v>88</v>
      </c>
      <c r="X47" s="1">
        <v>129.9</v>
      </c>
      <c r="Y47" s="1">
        <v>83</v>
      </c>
      <c r="Z47" s="1"/>
      <c r="AA47" s="1">
        <v>7</v>
      </c>
      <c r="AC47" s="1">
        <v>95</v>
      </c>
      <c r="AD47" s="1">
        <v>139.9</v>
      </c>
      <c r="AE47" s="1"/>
      <c r="AF47" s="1"/>
      <c r="AG47" s="1">
        <v>7</v>
      </c>
    </row>
    <row r="48" spans="1:33" x14ac:dyDescent="0.2">
      <c r="A48" t="s">
        <v>32</v>
      </c>
      <c r="B48">
        <f>E48*A45</f>
        <v>8790</v>
      </c>
      <c r="C48" s="27">
        <f t="shared" si="5"/>
        <v>191.08695652173913</v>
      </c>
      <c r="D48" s="1">
        <v>46</v>
      </c>
      <c r="E48" s="1">
        <v>87.9</v>
      </c>
      <c r="F48" s="1">
        <v>43</v>
      </c>
      <c r="G48" s="1"/>
      <c r="H48" s="1">
        <v>6</v>
      </c>
      <c r="L48" s="11">
        <v>1</v>
      </c>
      <c r="M48" s="11">
        <v>0.86</v>
      </c>
      <c r="N48" s="1">
        <v>46</v>
      </c>
      <c r="O48" s="1">
        <v>87.9</v>
      </c>
      <c r="P48" s="1">
        <v>43</v>
      </c>
      <c r="Q48" s="1"/>
      <c r="R48" s="1">
        <v>6</v>
      </c>
      <c r="T48" s="7">
        <v>0.92</v>
      </c>
      <c r="U48" s="7">
        <v>0.92623814541622762</v>
      </c>
      <c r="V48" s="7">
        <v>0.86</v>
      </c>
      <c r="W48" s="1">
        <v>46</v>
      </c>
      <c r="X48" s="1">
        <v>87.9</v>
      </c>
      <c r="Y48" s="1">
        <v>43</v>
      </c>
      <c r="Z48" s="1"/>
      <c r="AA48" s="1">
        <v>6</v>
      </c>
      <c r="AC48" s="1">
        <v>50</v>
      </c>
      <c r="AD48" s="1">
        <v>94.9</v>
      </c>
      <c r="AE48" s="1"/>
      <c r="AF48" s="1"/>
      <c r="AG48" s="1">
        <v>6</v>
      </c>
    </row>
    <row r="49" spans="1:33" x14ac:dyDescent="0.2">
      <c r="D49" s="1">
        <v>0</v>
      </c>
      <c r="E49" s="1">
        <v>45.9</v>
      </c>
      <c r="F49" s="1">
        <v>0</v>
      </c>
      <c r="G49" s="1"/>
      <c r="H49" s="1">
        <v>5</v>
      </c>
      <c r="N49" s="1">
        <v>0</v>
      </c>
      <c r="O49" s="1">
        <v>45.9</v>
      </c>
      <c r="P49" s="1">
        <v>0</v>
      </c>
      <c r="Q49" s="1"/>
      <c r="R49" s="1">
        <v>5</v>
      </c>
      <c r="U49" s="7">
        <v>0.91983967935871747</v>
      </c>
      <c r="W49" s="1">
        <v>0</v>
      </c>
      <c r="X49" s="1">
        <v>45.9</v>
      </c>
      <c r="Y49" s="1">
        <v>0</v>
      </c>
      <c r="Z49" s="1"/>
      <c r="AA49" s="1">
        <v>5</v>
      </c>
      <c r="AC49" s="1">
        <v>0</v>
      </c>
      <c r="AD49" s="1">
        <v>49.9</v>
      </c>
      <c r="AE49" s="1"/>
      <c r="AF49" s="1"/>
      <c r="AG49" s="1">
        <v>5</v>
      </c>
    </row>
    <row r="50" spans="1:33" ht="17" thickBot="1" x14ac:dyDescent="0.25">
      <c r="B50">
        <v>6</v>
      </c>
      <c r="C50" s="24">
        <f>SUM(C43:C49)</f>
        <v>947.76456762031796</v>
      </c>
    </row>
    <row r="51" spans="1:33" x14ac:dyDescent="0.2">
      <c r="A51" t="s">
        <v>31</v>
      </c>
      <c r="C51" s="25">
        <f>C50/B50</f>
        <v>157.96076127005298</v>
      </c>
      <c r="M51" s="44" t="s">
        <v>27</v>
      </c>
    </row>
    <row r="52" spans="1:33" ht="17" x14ac:dyDescent="0.2">
      <c r="D52" s="29" t="s">
        <v>9</v>
      </c>
      <c r="E52" s="29"/>
      <c r="F52" s="3" t="s">
        <v>10</v>
      </c>
      <c r="G52" s="3"/>
      <c r="H52" s="3"/>
      <c r="I52" s="8"/>
      <c r="J52" s="8"/>
      <c r="M52" s="45"/>
      <c r="N52" s="29" t="s">
        <v>9</v>
      </c>
      <c r="O52" s="29"/>
      <c r="P52" s="3" t="s">
        <v>10</v>
      </c>
      <c r="Q52" s="3"/>
      <c r="R52" s="3"/>
      <c r="W52" s="29" t="s">
        <v>9</v>
      </c>
      <c r="X52" s="29"/>
      <c r="Y52" s="3" t="s">
        <v>10</v>
      </c>
      <c r="Z52" s="3"/>
      <c r="AA52" s="3"/>
      <c r="AC52" s="29" t="s">
        <v>9</v>
      </c>
      <c r="AD52" s="29"/>
      <c r="AE52" s="3" t="s">
        <v>10</v>
      </c>
      <c r="AF52" s="3"/>
      <c r="AG52" s="3"/>
    </row>
    <row r="53" spans="1:33" ht="35" thickBot="1" x14ac:dyDescent="0.25">
      <c r="D53" s="3" t="s">
        <v>3</v>
      </c>
      <c r="E53" s="3" t="s">
        <v>4</v>
      </c>
      <c r="F53" s="3" t="s">
        <v>5</v>
      </c>
      <c r="G53" s="3"/>
      <c r="H53" s="3" t="s">
        <v>6</v>
      </c>
      <c r="I53" s="8"/>
      <c r="J53" s="8"/>
      <c r="L53" s="10" t="s">
        <v>22</v>
      </c>
      <c r="M53" s="46"/>
      <c r="N53" s="3" t="s">
        <v>3</v>
      </c>
      <c r="O53" s="3" t="s">
        <v>4</v>
      </c>
      <c r="P53" s="3" t="s">
        <v>5</v>
      </c>
      <c r="Q53" s="3"/>
      <c r="R53" s="3" t="s">
        <v>6</v>
      </c>
      <c r="T53" s="10" t="s">
        <v>20</v>
      </c>
      <c r="U53" s="10" t="s">
        <v>21</v>
      </c>
      <c r="V53" s="10"/>
      <c r="W53" s="3" t="s">
        <v>3</v>
      </c>
      <c r="X53" s="3" t="s">
        <v>4</v>
      </c>
      <c r="Y53" s="3" t="s">
        <v>5</v>
      </c>
      <c r="Z53" s="3"/>
      <c r="AA53" s="3" t="s">
        <v>6</v>
      </c>
      <c r="AC53" s="3" t="s">
        <v>3</v>
      </c>
      <c r="AD53" s="3" t="s">
        <v>4</v>
      </c>
      <c r="AE53" s="3" t="s">
        <v>5</v>
      </c>
      <c r="AF53" s="3"/>
      <c r="AG53" s="3" t="s">
        <v>6</v>
      </c>
    </row>
    <row r="54" spans="1:33" x14ac:dyDescent="0.2">
      <c r="D54" s="6" t="s">
        <v>19</v>
      </c>
      <c r="E54" s="5"/>
      <c r="F54" s="5"/>
      <c r="G54" s="5"/>
      <c r="H54" s="5"/>
      <c r="I54" s="5"/>
      <c r="J54" s="5"/>
      <c r="K54" s="5"/>
      <c r="L54" s="9"/>
      <c r="M54" s="9"/>
      <c r="N54" s="6" t="s">
        <v>19</v>
      </c>
      <c r="O54" s="5"/>
      <c r="P54" s="5"/>
      <c r="Q54" s="5"/>
      <c r="R54" s="5"/>
      <c r="S54" s="5"/>
      <c r="T54" s="9"/>
      <c r="U54" s="9"/>
      <c r="V54" s="9"/>
      <c r="W54" s="6" t="s">
        <v>19</v>
      </c>
      <c r="X54" s="5"/>
      <c r="Y54" s="5"/>
      <c r="Z54" s="5"/>
      <c r="AA54" s="5"/>
      <c r="AB54" s="5"/>
      <c r="AC54" s="4">
        <v>1675</v>
      </c>
      <c r="AD54" s="4"/>
      <c r="AE54" s="4"/>
      <c r="AF54" s="4"/>
      <c r="AG54" s="4">
        <v>14</v>
      </c>
    </row>
    <row r="55" spans="1:33" x14ac:dyDescent="0.2">
      <c r="D55" s="4" t="s">
        <v>19</v>
      </c>
      <c r="E55" s="5"/>
      <c r="F55" s="5"/>
      <c r="G55" s="5"/>
      <c r="H55" s="5"/>
      <c r="I55" s="5"/>
      <c r="J55" s="5"/>
      <c r="K55" s="5"/>
      <c r="L55" s="9"/>
      <c r="M55" s="9"/>
      <c r="N55" s="4" t="s">
        <v>19</v>
      </c>
      <c r="O55" s="5"/>
      <c r="P55" s="5"/>
      <c r="Q55" s="5"/>
      <c r="R55" s="5"/>
      <c r="S55" s="5"/>
      <c r="T55" s="9"/>
      <c r="U55" s="9"/>
      <c r="V55" s="9"/>
      <c r="W55" s="4" t="s">
        <v>19</v>
      </c>
      <c r="X55" s="5"/>
      <c r="Y55" s="5"/>
      <c r="Z55" s="5"/>
      <c r="AA55" s="5"/>
      <c r="AB55" s="5"/>
      <c r="AC55" s="4">
        <v>1500</v>
      </c>
      <c r="AD55" s="4">
        <v>1674.9</v>
      </c>
      <c r="AE55" s="4"/>
      <c r="AF55" s="4"/>
      <c r="AG55" s="4">
        <v>13</v>
      </c>
    </row>
    <row r="56" spans="1:33" x14ac:dyDescent="0.2">
      <c r="D56" s="1">
        <v>883</v>
      </c>
      <c r="E56" s="1"/>
      <c r="F56" s="1">
        <v>821</v>
      </c>
      <c r="G56" s="1"/>
      <c r="H56" s="1">
        <v>12</v>
      </c>
      <c r="L56" s="11" cm="1">
        <f t="array" ref="L56:L62">P56:P62/Y56:Y62</f>
        <v>0.97971360381861572</v>
      </c>
      <c r="M56" s="11" cm="1">
        <f t="array" ref="M56:M62">P56:P62/AC56:AC62</f>
        <v>0.86421052631578943</v>
      </c>
      <c r="N56" s="1">
        <v>883</v>
      </c>
      <c r="O56" s="1"/>
      <c r="P56" s="1">
        <v>821</v>
      </c>
      <c r="Q56" s="1"/>
      <c r="R56" s="1">
        <v>12</v>
      </c>
      <c r="T56" s="7" cm="1">
        <f t="array" ref="T56:T62">W56:W62/AC56:AC62</f>
        <v>0.92947368421052634</v>
      </c>
      <c r="V56" s="7" cm="1">
        <f t="array" ref="V56:V62">Y56:Y62/AC56:AC62</f>
        <v>0.88210526315789473</v>
      </c>
      <c r="W56" s="1">
        <v>883</v>
      </c>
      <c r="X56" s="1"/>
      <c r="Y56" s="1">
        <v>838</v>
      </c>
      <c r="Z56" s="1"/>
      <c r="AA56" s="1">
        <v>12</v>
      </c>
      <c r="AC56" s="1">
        <v>950</v>
      </c>
      <c r="AD56" s="1">
        <v>1499.9</v>
      </c>
      <c r="AE56" s="1"/>
      <c r="AF56" s="1"/>
      <c r="AG56" s="1">
        <v>12</v>
      </c>
    </row>
    <row r="57" spans="1:33" x14ac:dyDescent="0.2">
      <c r="B57">
        <f>E57*A59</f>
        <v>88290</v>
      </c>
      <c r="C57" s="27">
        <f t="shared" ref="C57:C62" si="6">B57/D57</f>
        <v>135.62211981566821</v>
      </c>
      <c r="D57" s="1">
        <v>651</v>
      </c>
      <c r="E57" s="1">
        <v>882.9</v>
      </c>
      <c r="F57" s="1">
        <v>605</v>
      </c>
      <c r="G57" s="1"/>
      <c r="H57" s="1">
        <v>11</v>
      </c>
      <c r="L57" s="11">
        <v>0.97896440129449835</v>
      </c>
      <c r="M57" s="11">
        <v>0.86428571428571432</v>
      </c>
      <c r="N57" s="1">
        <v>651</v>
      </c>
      <c r="O57" s="1">
        <v>882.9</v>
      </c>
      <c r="P57" s="1">
        <v>605</v>
      </c>
      <c r="Q57" s="1"/>
      <c r="R57" s="1">
        <v>11</v>
      </c>
      <c r="T57" s="7">
        <v>0.93</v>
      </c>
      <c r="U57" s="7" cm="1">
        <f t="array" ref="U57:U63">X57:X63/AD57:AD63</f>
        <v>0.92946625960627438</v>
      </c>
      <c r="V57" s="7">
        <v>0.8828571428571429</v>
      </c>
      <c r="W57" s="1">
        <v>651</v>
      </c>
      <c r="X57" s="1">
        <v>882.9</v>
      </c>
      <c r="Y57" s="1">
        <v>618</v>
      </c>
      <c r="Z57" s="1"/>
      <c r="AA57" s="1">
        <v>11</v>
      </c>
      <c r="AC57" s="1">
        <v>700</v>
      </c>
      <c r="AD57" s="1">
        <v>949.9</v>
      </c>
      <c r="AE57" s="1"/>
      <c r="AF57" s="1"/>
      <c r="AG57" s="1">
        <v>11</v>
      </c>
    </row>
    <row r="58" spans="1:33" x14ac:dyDescent="0.2">
      <c r="B58">
        <f>E58*A59</f>
        <v>65090</v>
      </c>
      <c r="C58">
        <f t="shared" si="6"/>
        <v>139.97849462365591</v>
      </c>
      <c r="D58" s="1">
        <v>465</v>
      </c>
      <c r="E58" s="1">
        <v>650.9</v>
      </c>
      <c r="F58" s="1">
        <v>432</v>
      </c>
      <c r="G58" s="1"/>
      <c r="H58" s="1">
        <v>10</v>
      </c>
      <c r="L58" s="11">
        <v>0.97959183673469385</v>
      </c>
      <c r="M58" s="11">
        <v>0.86399999999999999</v>
      </c>
      <c r="N58" s="1">
        <v>465</v>
      </c>
      <c r="O58" s="1">
        <v>650.9</v>
      </c>
      <c r="P58" s="1">
        <v>432</v>
      </c>
      <c r="Q58" s="1"/>
      <c r="R58" s="1">
        <v>10</v>
      </c>
      <c r="T58" s="7">
        <v>0.93</v>
      </c>
      <c r="U58" s="7">
        <v>0.92998999857122444</v>
      </c>
      <c r="V58" s="7">
        <v>0.88200000000000001</v>
      </c>
      <c r="W58" s="1">
        <v>465</v>
      </c>
      <c r="X58" s="1">
        <v>650.9</v>
      </c>
      <c r="Y58" s="1">
        <v>441</v>
      </c>
      <c r="Z58" s="1"/>
      <c r="AA58" s="1">
        <v>10</v>
      </c>
      <c r="AC58" s="1">
        <v>500</v>
      </c>
      <c r="AD58" s="1">
        <v>699.9</v>
      </c>
      <c r="AE58" s="1"/>
      <c r="AF58" s="1"/>
      <c r="AG58" s="1">
        <v>10</v>
      </c>
    </row>
    <row r="59" spans="1:33" x14ac:dyDescent="0.2">
      <c r="A59">
        <v>100</v>
      </c>
      <c r="B59">
        <f>E59*A59</f>
        <v>46490</v>
      </c>
      <c r="C59" s="27">
        <f t="shared" si="6"/>
        <v>153.94039735099338</v>
      </c>
      <c r="D59" s="1">
        <v>302</v>
      </c>
      <c r="E59" s="1">
        <v>464.9</v>
      </c>
      <c r="F59" s="1">
        <v>281</v>
      </c>
      <c r="G59" s="1"/>
      <c r="H59" s="1">
        <v>9</v>
      </c>
      <c r="L59" s="11">
        <v>0.9825174825174825</v>
      </c>
      <c r="M59" s="11">
        <v>0.86461538461538456</v>
      </c>
      <c r="N59" s="1">
        <v>302</v>
      </c>
      <c r="O59" s="1">
        <v>464.9</v>
      </c>
      <c r="P59" s="1">
        <v>281</v>
      </c>
      <c r="Q59" s="1"/>
      <c r="R59" s="1">
        <v>9</v>
      </c>
      <c r="T59" s="7">
        <v>0.92923076923076919</v>
      </c>
      <c r="U59" s="7">
        <v>0.92998599719943986</v>
      </c>
      <c r="V59" s="7">
        <v>0.88</v>
      </c>
      <c r="W59" s="1">
        <v>302</v>
      </c>
      <c r="X59" s="1">
        <v>464.9</v>
      </c>
      <c r="Y59" s="1">
        <v>286</v>
      </c>
      <c r="Z59" s="1"/>
      <c r="AA59" s="1">
        <v>9</v>
      </c>
      <c r="AC59" s="1">
        <v>325</v>
      </c>
      <c r="AD59" s="1">
        <v>499.9</v>
      </c>
      <c r="AE59" s="1"/>
      <c r="AF59" s="1"/>
      <c r="AG59" s="1">
        <v>9</v>
      </c>
    </row>
    <row r="60" spans="1:33" x14ac:dyDescent="0.2">
      <c r="B60">
        <f>E60*A59</f>
        <v>30189.999999999996</v>
      </c>
      <c r="C60">
        <f t="shared" si="6"/>
        <v>151.70854271356782</v>
      </c>
      <c r="D60" s="1">
        <v>199</v>
      </c>
      <c r="E60" s="1">
        <v>301.89999999999998</v>
      </c>
      <c r="F60" s="1">
        <v>185</v>
      </c>
      <c r="G60" s="1"/>
      <c r="H60" s="1">
        <v>8</v>
      </c>
      <c r="L60" s="11">
        <v>0.97883597883597884</v>
      </c>
      <c r="M60" s="11">
        <v>0.86046511627906974</v>
      </c>
      <c r="N60" s="1">
        <v>199</v>
      </c>
      <c r="O60" s="1">
        <v>301.89999999999998</v>
      </c>
      <c r="P60" s="1">
        <v>185</v>
      </c>
      <c r="Q60" s="1"/>
      <c r="R60" s="1">
        <v>8</v>
      </c>
      <c r="T60" s="7">
        <v>0.92558139534883721</v>
      </c>
      <c r="U60" s="7">
        <v>0.92920898738073254</v>
      </c>
      <c r="V60" s="7">
        <v>0.87906976744186049</v>
      </c>
      <c r="W60" s="1">
        <v>199</v>
      </c>
      <c r="X60" s="1">
        <v>301.89999999999998</v>
      </c>
      <c r="Y60" s="1">
        <v>189</v>
      </c>
      <c r="Z60" s="1"/>
      <c r="AA60" s="1">
        <v>8</v>
      </c>
      <c r="AC60" s="1">
        <v>215</v>
      </c>
      <c r="AD60" s="1">
        <v>324.89999999999998</v>
      </c>
      <c r="AE60" s="1"/>
      <c r="AF60" s="1"/>
      <c r="AG60" s="1">
        <v>8</v>
      </c>
    </row>
    <row r="61" spans="1:33" x14ac:dyDescent="0.2">
      <c r="B61">
        <f>E61*A59</f>
        <v>19890</v>
      </c>
      <c r="C61">
        <f t="shared" si="6"/>
        <v>153</v>
      </c>
      <c r="D61" s="1">
        <v>130</v>
      </c>
      <c r="E61" s="1">
        <v>198.9</v>
      </c>
      <c r="F61" s="1">
        <v>121</v>
      </c>
      <c r="G61" s="1"/>
      <c r="H61" s="1">
        <v>7</v>
      </c>
      <c r="L61" s="11">
        <v>0.98373983739837401</v>
      </c>
      <c r="M61" s="11">
        <v>0.86428571428571432</v>
      </c>
      <c r="N61" s="1">
        <v>130</v>
      </c>
      <c r="O61" s="1">
        <v>198.9</v>
      </c>
      <c r="P61" s="1">
        <v>121</v>
      </c>
      <c r="Q61" s="1"/>
      <c r="R61" s="1">
        <v>7</v>
      </c>
      <c r="T61" s="7">
        <v>0.9285714285714286</v>
      </c>
      <c r="U61" s="7">
        <v>0.9255467659376454</v>
      </c>
      <c r="V61" s="7">
        <v>0.87857142857142856</v>
      </c>
      <c r="W61" s="1">
        <v>130</v>
      </c>
      <c r="X61" s="1">
        <v>198.9</v>
      </c>
      <c r="Y61" s="1">
        <v>123</v>
      </c>
      <c r="Z61" s="1"/>
      <c r="AA61" s="1">
        <v>7</v>
      </c>
      <c r="AC61" s="1">
        <v>140</v>
      </c>
      <c r="AD61" s="1">
        <v>214.9</v>
      </c>
      <c r="AE61" s="1"/>
      <c r="AF61" s="1"/>
      <c r="AG61" s="1">
        <v>7</v>
      </c>
    </row>
    <row r="62" spans="1:33" x14ac:dyDescent="0.2">
      <c r="B62">
        <f>E62*A59</f>
        <v>12990</v>
      </c>
      <c r="C62">
        <f t="shared" si="6"/>
        <v>147.61363636363637</v>
      </c>
      <c r="D62" s="1">
        <v>88</v>
      </c>
      <c r="E62" s="1">
        <v>129.9</v>
      </c>
      <c r="F62" s="1">
        <v>82</v>
      </c>
      <c r="G62" s="1"/>
      <c r="H62" s="1">
        <v>6</v>
      </c>
      <c r="L62" s="11">
        <v>0.98795180722891562</v>
      </c>
      <c r="M62" s="11">
        <v>0.86315789473684212</v>
      </c>
      <c r="N62" s="1">
        <v>88</v>
      </c>
      <c r="O62" s="1">
        <v>129.9</v>
      </c>
      <c r="P62" s="1">
        <v>82</v>
      </c>
      <c r="Q62" s="1"/>
      <c r="R62" s="1">
        <v>6</v>
      </c>
      <c r="T62" s="7">
        <v>0.9263157894736842</v>
      </c>
      <c r="U62" s="7">
        <v>0.9285203716940672</v>
      </c>
      <c r="V62" s="7">
        <v>0.87368421052631584</v>
      </c>
      <c r="W62" s="1">
        <v>88</v>
      </c>
      <c r="X62" s="1">
        <v>129.9</v>
      </c>
      <c r="Y62" s="1">
        <v>83</v>
      </c>
      <c r="Z62" s="1"/>
      <c r="AA62" s="1">
        <v>6</v>
      </c>
      <c r="AC62" s="1">
        <v>95</v>
      </c>
      <c r="AD62" s="1">
        <v>139.9</v>
      </c>
      <c r="AE62" s="1"/>
      <c r="AF62" s="1"/>
      <c r="AG62" s="1">
        <v>6</v>
      </c>
    </row>
    <row r="63" spans="1:33" x14ac:dyDescent="0.2">
      <c r="B63">
        <f>E63*A59</f>
        <v>8790</v>
      </c>
      <c r="D63" s="1">
        <v>0</v>
      </c>
      <c r="E63" s="1">
        <v>87.9</v>
      </c>
      <c r="F63" s="1">
        <v>0</v>
      </c>
      <c r="G63" s="1"/>
      <c r="H63" s="1">
        <v>5</v>
      </c>
      <c r="N63" s="1">
        <v>0</v>
      </c>
      <c r="O63" s="1">
        <v>87.9</v>
      </c>
      <c r="P63" s="1">
        <v>0</v>
      </c>
      <c r="Q63" s="1"/>
      <c r="R63" s="1">
        <v>5</v>
      </c>
      <c r="U63" s="7">
        <v>0.92623814541622762</v>
      </c>
      <c r="W63" s="1">
        <v>0</v>
      </c>
      <c r="X63" s="1">
        <v>87.9</v>
      </c>
      <c r="Y63" s="1">
        <v>0</v>
      </c>
      <c r="Z63" s="1"/>
      <c r="AA63" s="1">
        <v>5</v>
      </c>
      <c r="AC63" s="1">
        <v>0</v>
      </c>
      <c r="AD63" s="1">
        <v>94.9</v>
      </c>
      <c r="AE63" s="1"/>
      <c r="AF63" s="1"/>
      <c r="AG63" s="1">
        <v>5</v>
      </c>
    </row>
    <row r="66" spans="4:33" ht="17" x14ac:dyDescent="0.2">
      <c r="D66" s="29" t="s">
        <v>11</v>
      </c>
      <c r="E66" s="29"/>
      <c r="F66" s="29"/>
      <c r="G66" s="3" t="s">
        <v>12</v>
      </c>
      <c r="H66" s="3"/>
      <c r="I66" s="8"/>
      <c r="J66" s="8"/>
      <c r="N66" s="29" t="s">
        <v>11</v>
      </c>
      <c r="O66" s="29"/>
      <c r="P66" s="29"/>
      <c r="Q66" s="3" t="s">
        <v>12</v>
      </c>
      <c r="R66" s="3"/>
      <c r="W66" s="29" t="s">
        <v>11</v>
      </c>
      <c r="X66" s="29"/>
      <c r="Y66" s="29"/>
      <c r="Z66" s="3" t="s">
        <v>12</v>
      </c>
      <c r="AA66" s="3"/>
      <c r="AC66" s="29" t="s">
        <v>11</v>
      </c>
      <c r="AD66" s="29"/>
      <c r="AE66" s="29"/>
      <c r="AF66" s="3" t="s">
        <v>12</v>
      </c>
      <c r="AG66" s="3"/>
    </row>
    <row r="67" spans="4:33" ht="34" x14ac:dyDescent="0.2">
      <c r="D67" s="3" t="s">
        <v>3</v>
      </c>
      <c r="E67" s="3" t="s">
        <v>4</v>
      </c>
      <c r="F67" s="3" t="s">
        <v>5</v>
      </c>
      <c r="G67" s="3"/>
      <c r="H67" s="3" t="s">
        <v>6</v>
      </c>
      <c r="I67" s="8"/>
      <c r="J67" s="8"/>
      <c r="N67" s="3" t="s">
        <v>3</v>
      </c>
      <c r="O67" s="3" t="s">
        <v>4</v>
      </c>
      <c r="P67" s="3" t="s">
        <v>5</v>
      </c>
      <c r="Q67" s="3"/>
      <c r="R67" s="3" t="s">
        <v>6</v>
      </c>
      <c r="T67" s="10" t="s">
        <v>20</v>
      </c>
      <c r="U67" s="10" t="s">
        <v>21</v>
      </c>
      <c r="V67" s="10"/>
      <c r="W67" s="3" t="s">
        <v>3</v>
      </c>
      <c r="X67" s="3" t="s">
        <v>4</v>
      </c>
      <c r="Y67" s="3" t="s">
        <v>5</v>
      </c>
      <c r="Z67" s="3"/>
      <c r="AA67" s="3" t="s">
        <v>6</v>
      </c>
      <c r="AC67" s="3" t="s">
        <v>3</v>
      </c>
      <c r="AD67" s="3" t="s">
        <v>4</v>
      </c>
      <c r="AE67" s="3" t="s">
        <v>5</v>
      </c>
      <c r="AF67" s="3"/>
      <c r="AG67" s="3" t="s">
        <v>6</v>
      </c>
    </row>
    <row r="68" spans="4:33" x14ac:dyDescent="0.2">
      <c r="D68" s="5" t="s">
        <v>19</v>
      </c>
      <c r="E68" s="5"/>
      <c r="F68" s="5"/>
      <c r="G68" s="5"/>
      <c r="H68" s="5"/>
      <c r="I68" s="5"/>
      <c r="J68" s="5"/>
      <c r="K68" s="5"/>
      <c r="L68" s="9"/>
      <c r="M68" s="9"/>
      <c r="N68" s="22">
        <v>167</v>
      </c>
      <c r="O68" s="22"/>
      <c r="P68" s="22">
        <v>155</v>
      </c>
      <c r="Q68" s="22"/>
      <c r="R68" s="22">
        <v>8</v>
      </c>
      <c r="S68" s="24"/>
      <c r="T68" s="17"/>
      <c r="U68" s="17"/>
      <c r="V68" s="17"/>
      <c r="W68" s="22">
        <v>167</v>
      </c>
      <c r="X68" s="22"/>
      <c r="Y68" s="22">
        <v>158</v>
      </c>
      <c r="Z68" s="22"/>
      <c r="AA68" s="22">
        <v>8</v>
      </c>
      <c r="AB68" s="5"/>
      <c r="AC68" s="4">
        <v>180</v>
      </c>
      <c r="AD68" s="4"/>
      <c r="AE68" s="4"/>
      <c r="AF68" s="4"/>
      <c r="AG68" s="4">
        <v>8</v>
      </c>
    </row>
    <row r="69" spans="4:33" x14ac:dyDescent="0.2">
      <c r="D69" s="5" t="s">
        <v>19</v>
      </c>
      <c r="E69" s="5"/>
      <c r="F69" s="5"/>
      <c r="G69" s="5"/>
      <c r="H69" s="5"/>
      <c r="I69" s="5"/>
      <c r="J69" s="5"/>
      <c r="K69" s="5"/>
      <c r="L69" s="9"/>
      <c r="M69" s="9"/>
      <c r="N69" s="22">
        <v>111</v>
      </c>
      <c r="O69" s="22">
        <v>166.9</v>
      </c>
      <c r="P69" s="22">
        <v>103</v>
      </c>
      <c r="Q69" s="22"/>
      <c r="R69" s="22">
        <v>7</v>
      </c>
      <c r="S69" s="24"/>
      <c r="T69" s="17"/>
      <c r="U69" s="17"/>
      <c r="V69" s="17"/>
      <c r="W69" s="22">
        <v>111</v>
      </c>
      <c r="X69" s="22">
        <v>166.9</v>
      </c>
      <c r="Y69" s="22">
        <v>105</v>
      </c>
      <c r="Z69" s="22"/>
      <c r="AA69" s="22">
        <v>7</v>
      </c>
      <c r="AB69" s="5"/>
      <c r="AC69" s="4">
        <v>120</v>
      </c>
      <c r="AD69" s="4">
        <v>179.9</v>
      </c>
      <c r="AE69" s="4"/>
      <c r="AF69" s="4"/>
      <c r="AG69" s="4">
        <v>7</v>
      </c>
    </row>
    <row r="70" spans="4:33" x14ac:dyDescent="0.2">
      <c r="D70" s="5" t="s">
        <v>19</v>
      </c>
      <c r="E70" s="5"/>
      <c r="F70" s="5"/>
      <c r="G70" s="5"/>
      <c r="H70" s="5"/>
      <c r="I70" s="5"/>
      <c r="J70" s="5"/>
      <c r="K70" s="5"/>
      <c r="L70" s="9"/>
      <c r="M70" s="9"/>
      <c r="N70" s="22">
        <v>65</v>
      </c>
      <c r="O70" s="22">
        <v>110.9</v>
      </c>
      <c r="P70" s="22">
        <v>60</v>
      </c>
      <c r="Q70" s="22"/>
      <c r="R70" s="22">
        <v>6</v>
      </c>
      <c r="S70" s="24"/>
      <c r="T70" s="17"/>
      <c r="U70" s="17"/>
      <c r="V70" s="17"/>
      <c r="W70" s="22">
        <v>65</v>
      </c>
      <c r="X70" s="22">
        <v>110.9</v>
      </c>
      <c r="Y70" s="22">
        <v>61</v>
      </c>
      <c r="Z70" s="22"/>
      <c r="AA70" s="22">
        <v>6</v>
      </c>
      <c r="AB70" s="5"/>
      <c r="AC70" s="4">
        <v>70</v>
      </c>
      <c r="AD70" s="4">
        <v>119.9</v>
      </c>
      <c r="AE70" s="4"/>
      <c r="AF70" s="4"/>
      <c r="AG70" s="4">
        <v>6</v>
      </c>
    </row>
    <row r="71" spans="4:33" x14ac:dyDescent="0.2">
      <c r="D71" s="5" t="s">
        <v>19</v>
      </c>
      <c r="E71" s="5"/>
      <c r="F71" s="5"/>
      <c r="G71" s="5"/>
      <c r="H71" s="5"/>
      <c r="I71" s="5"/>
      <c r="J71" s="5"/>
      <c r="K71" s="5"/>
      <c r="L71" s="9"/>
      <c r="M71" s="9"/>
      <c r="N71" s="22">
        <v>0</v>
      </c>
      <c r="O71" s="22">
        <v>64.900000000000006</v>
      </c>
      <c r="P71" s="22">
        <v>0</v>
      </c>
      <c r="Q71" s="22"/>
      <c r="R71" s="22">
        <v>5</v>
      </c>
      <c r="S71" s="24"/>
      <c r="T71" s="17"/>
      <c r="U71" s="17"/>
      <c r="V71" s="17"/>
      <c r="W71" s="22">
        <v>0</v>
      </c>
      <c r="X71" s="22">
        <v>64.900000000000006</v>
      </c>
      <c r="Y71" s="22">
        <v>0</v>
      </c>
      <c r="Z71" s="22"/>
      <c r="AA71" s="22">
        <v>5</v>
      </c>
      <c r="AB71" s="5"/>
      <c r="AC71" s="4">
        <v>0</v>
      </c>
      <c r="AD71" s="4">
        <v>69.900000000000006</v>
      </c>
      <c r="AE71" s="4"/>
      <c r="AF71" s="4"/>
      <c r="AG71" s="4">
        <v>5</v>
      </c>
    </row>
    <row r="72" spans="4:33" ht="17" thickBot="1" x14ac:dyDescent="0.25"/>
    <row r="73" spans="4:33" x14ac:dyDescent="0.2">
      <c r="M73" s="44" t="s">
        <v>27</v>
      </c>
    </row>
    <row r="74" spans="4:33" ht="16" customHeight="1" x14ac:dyDescent="0.2">
      <c r="D74" s="19" t="s">
        <v>15</v>
      </c>
      <c r="E74" s="19"/>
      <c r="F74" s="18"/>
      <c r="G74" s="18"/>
      <c r="H74" s="18"/>
      <c r="M74" s="45"/>
      <c r="N74" s="40" t="s">
        <v>15</v>
      </c>
      <c r="O74" s="29"/>
      <c r="P74" s="3"/>
      <c r="Q74" s="3"/>
      <c r="R74" s="3"/>
      <c r="W74" s="29" t="s">
        <v>15</v>
      </c>
      <c r="X74" s="29"/>
      <c r="Y74" s="3"/>
      <c r="Z74" s="3"/>
      <c r="AA74" s="3"/>
      <c r="AC74" s="29" t="s">
        <v>15</v>
      </c>
      <c r="AD74" s="29"/>
      <c r="AE74" s="3"/>
      <c r="AF74" s="3"/>
      <c r="AG74" s="3"/>
    </row>
    <row r="75" spans="4:33" ht="35" thickBot="1" x14ac:dyDescent="0.25">
      <c r="D75" s="18" t="s">
        <v>3</v>
      </c>
      <c r="E75" s="18" t="s">
        <v>4</v>
      </c>
      <c r="F75" s="18" t="s">
        <v>5</v>
      </c>
      <c r="G75" s="18"/>
      <c r="H75" s="18" t="s">
        <v>6</v>
      </c>
      <c r="L75" s="20" t="s">
        <v>22</v>
      </c>
      <c r="M75" s="46"/>
      <c r="N75" s="21" t="s">
        <v>3</v>
      </c>
      <c r="O75" s="3" t="s">
        <v>4</v>
      </c>
      <c r="P75" s="3" t="s">
        <v>5</v>
      </c>
      <c r="Q75" s="3"/>
      <c r="R75" s="3" t="s">
        <v>6</v>
      </c>
      <c r="T75" s="10" t="s">
        <v>20</v>
      </c>
      <c r="U75" s="10" t="s">
        <v>21</v>
      </c>
      <c r="V75" s="10"/>
      <c r="W75" s="3" t="s">
        <v>3</v>
      </c>
      <c r="X75" s="3" t="s">
        <v>4</v>
      </c>
      <c r="Y75" s="3" t="s">
        <v>5</v>
      </c>
      <c r="Z75" s="3"/>
      <c r="AA75" s="3" t="s">
        <v>6</v>
      </c>
      <c r="AC75" s="3" t="s">
        <v>3</v>
      </c>
      <c r="AD75" s="3" t="s">
        <v>4</v>
      </c>
      <c r="AE75" s="3" t="s">
        <v>5</v>
      </c>
      <c r="AF75" s="3"/>
      <c r="AG75" s="3" t="s">
        <v>6</v>
      </c>
    </row>
    <row r="76" spans="4:33" x14ac:dyDescent="0.2">
      <c r="D76" s="14" t="s">
        <v>19</v>
      </c>
      <c r="E76" s="15"/>
      <c r="F76" s="15"/>
      <c r="G76" s="15"/>
      <c r="H76" s="15"/>
      <c r="L76" s="9"/>
      <c r="M76" s="9"/>
      <c r="N76" s="6" t="s">
        <v>19</v>
      </c>
      <c r="O76" s="5"/>
      <c r="P76" s="5"/>
      <c r="Q76" s="5"/>
      <c r="R76" s="5"/>
      <c r="T76" s="9"/>
      <c r="U76" s="9"/>
      <c r="V76" s="9"/>
      <c r="W76" s="6" t="s">
        <v>19</v>
      </c>
      <c r="X76" s="5"/>
      <c r="Y76" s="5"/>
      <c r="Z76" s="5"/>
      <c r="AA76" s="5"/>
      <c r="AB76" s="5"/>
      <c r="AC76" s="4">
        <v>2400</v>
      </c>
      <c r="AD76" s="4"/>
      <c r="AE76" s="4"/>
      <c r="AF76" s="4"/>
      <c r="AG76" s="4">
        <v>14</v>
      </c>
    </row>
    <row r="77" spans="4:33" x14ac:dyDescent="0.2">
      <c r="D77" s="16" t="s">
        <v>19</v>
      </c>
      <c r="E77" s="15"/>
      <c r="F77" s="15"/>
      <c r="G77" s="15"/>
      <c r="H77" s="15"/>
      <c r="L77" s="9"/>
      <c r="M77" s="9"/>
      <c r="N77" s="4" t="s">
        <v>19</v>
      </c>
      <c r="O77" s="5"/>
      <c r="P77" s="5"/>
      <c r="Q77" s="5"/>
      <c r="R77" s="5"/>
      <c r="T77" s="9"/>
      <c r="U77" s="9"/>
      <c r="V77" s="9"/>
      <c r="W77" s="4" t="s">
        <v>19</v>
      </c>
      <c r="X77" s="5"/>
      <c r="Y77" s="5"/>
      <c r="Z77" s="5"/>
      <c r="AA77" s="5"/>
      <c r="AB77" s="5"/>
      <c r="AC77" s="4">
        <v>2050</v>
      </c>
      <c r="AD77" s="4">
        <v>2399.9</v>
      </c>
      <c r="AE77" s="4"/>
      <c r="AF77" s="4"/>
      <c r="AG77" s="4">
        <v>13</v>
      </c>
    </row>
    <row r="78" spans="4:33" x14ac:dyDescent="0.2">
      <c r="D78" s="16">
        <v>1395</v>
      </c>
      <c r="E78" s="16"/>
      <c r="F78" s="16">
        <v>1297</v>
      </c>
      <c r="G78" s="16"/>
      <c r="H78" s="16">
        <v>12</v>
      </c>
      <c r="L78" s="7" cm="1">
        <f t="array" ref="L78:L80">P78:P80/Y78:Y80</f>
        <v>0.97886792452830185</v>
      </c>
      <c r="M78" s="7" cm="1">
        <f t="array" ref="M78:M80">P78:P80/AC78:AC80</f>
        <v>0.86466666666666669</v>
      </c>
      <c r="N78" s="1">
        <v>1395</v>
      </c>
      <c r="O78" s="1"/>
      <c r="P78" s="1">
        <v>1297</v>
      </c>
      <c r="Q78" s="1"/>
      <c r="R78" s="1">
        <v>12</v>
      </c>
      <c r="T78" s="7">
        <f>W78/AC78</f>
        <v>0.93</v>
      </c>
      <c r="V78" s="7" cm="1">
        <f t="array" ref="V78:V80">Y78:Y80/AC78:AC80</f>
        <v>0.8833333333333333</v>
      </c>
      <c r="W78" s="1">
        <v>1395</v>
      </c>
      <c r="X78" s="1"/>
      <c r="Y78" s="1">
        <v>1325</v>
      </c>
      <c r="Z78" s="1"/>
      <c r="AA78" s="1">
        <v>12</v>
      </c>
      <c r="AC78" s="1">
        <v>1500</v>
      </c>
      <c r="AD78" s="1">
        <v>2049.9</v>
      </c>
      <c r="AE78" s="1"/>
      <c r="AF78" s="1"/>
      <c r="AG78" s="1">
        <v>12</v>
      </c>
    </row>
    <row r="79" spans="4:33" x14ac:dyDescent="0.2">
      <c r="D79" s="16">
        <v>930</v>
      </c>
      <c r="E79" s="16">
        <v>1394.9</v>
      </c>
      <c r="F79" s="16">
        <v>865</v>
      </c>
      <c r="G79" s="16"/>
      <c r="H79" s="16">
        <v>11</v>
      </c>
      <c r="L79" s="7">
        <v>0.97961494903737256</v>
      </c>
      <c r="M79" s="7">
        <v>0.86499999999999999</v>
      </c>
      <c r="N79" s="1">
        <v>930</v>
      </c>
      <c r="O79" s="1">
        <v>1394.9</v>
      </c>
      <c r="P79" s="1">
        <v>865</v>
      </c>
      <c r="Q79" s="1"/>
      <c r="R79" s="1">
        <v>11</v>
      </c>
      <c r="T79" s="7">
        <f>W79/AC79</f>
        <v>0.93</v>
      </c>
      <c r="U79" s="7">
        <f>X79/AD79</f>
        <v>0.9299953330222015</v>
      </c>
      <c r="V79" s="7">
        <v>0.88300000000000001</v>
      </c>
      <c r="W79" s="1">
        <v>930</v>
      </c>
      <c r="X79" s="1">
        <v>1394.9</v>
      </c>
      <c r="Y79" s="1">
        <v>883</v>
      </c>
      <c r="Z79" s="1"/>
      <c r="AA79" s="1">
        <v>11</v>
      </c>
      <c r="AC79" s="1">
        <v>1000</v>
      </c>
      <c r="AD79" s="1">
        <v>1499.9</v>
      </c>
      <c r="AE79" s="1"/>
      <c r="AF79" s="1"/>
      <c r="AG79" s="1">
        <v>11</v>
      </c>
    </row>
    <row r="80" spans="4:33" x14ac:dyDescent="0.2">
      <c r="D80" s="16">
        <v>465</v>
      </c>
      <c r="E80" s="16">
        <v>929.9</v>
      </c>
      <c r="F80" s="16">
        <v>432</v>
      </c>
      <c r="G80" s="16"/>
      <c r="H80" s="16">
        <v>10</v>
      </c>
      <c r="L80" s="7">
        <v>0.97959183673469385</v>
      </c>
      <c r="M80" s="7">
        <v>0.86399999999999999</v>
      </c>
      <c r="N80" s="1">
        <v>465</v>
      </c>
      <c r="O80" s="1">
        <v>929.9</v>
      </c>
      <c r="P80" s="1">
        <v>432</v>
      </c>
      <c r="Q80" s="1"/>
      <c r="R80" s="1">
        <v>10</v>
      </c>
      <c r="T80" s="7">
        <f>W80/AC80</f>
        <v>0.93</v>
      </c>
      <c r="U80" s="7">
        <f>X80/AD80</f>
        <v>0.92999299929992996</v>
      </c>
      <c r="V80" s="7">
        <v>0.88200000000000001</v>
      </c>
      <c r="W80" s="1">
        <v>465</v>
      </c>
      <c r="X80" s="1">
        <v>929.9</v>
      </c>
      <c r="Y80" s="1">
        <v>441</v>
      </c>
      <c r="Z80" s="1"/>
      <c r="AA80" s="1">
        <v>10</v>
      </c>
      <c r="AC80" s="1">
        <v>500</v>
      </c>
      <c r="AD80" s="1">
        <v>999.9</v>
      </c>
      <c r="AE80" s="1"/>
      <c r="AF80" s="1"/>
      <c r="AG80" s="1">
        <v>10</v>
      </c>
    </row>
    <row r="81" spans="4:33" x14ac:dyDescent="0.2">
      <c r="D81" s="16">
        <v>0</v>
      </c>
      <c r="E81" s="16">
        <v>464.9</v>
      </c>
      <c r="F81" s="16">
        <v>0</v>
      </c>
      <c r="G81" s="16"/>
      <c r="H81" s="16">
        <v>9</v>
      </c>
      <c r="N81" s="1">
        <v>0</v>
      </c>
      <c r="O81" s="1">
        <v>464.9</v>
      </c>
      <c r="P81" s="1">
        <v>0</v>
      </c>
      <c r="Q81" s="1"/>
      <c r="R81" s="1">
        <v>9</v>
      </c>
      <c r="U81" s="7">
        <f>X81/AD81</f>
        <v>0.92998599719943986</v>
      </c>
      <c r="W81" s="1">
        <v>0</v>
      </c>
      <c r="X81" s="1">
        <v>464.9</v>
      </c>
      <c r="Y81" s="1">
        <v>0</v>
      </c>
      <c r="Z81" s="1"/>
      <c r="AA81" s="1">
        <v>9</v>
      </c>
      <c r="AC81" s="1">
        <v>0</v>
      </c>
      <c r="AD81" s="1">
        <v>499.9</v>
      </c>
      <c r="AE81" s="1"/>
      <c r="AF81" s="1"/>
      <c r="AG81" s="1">
        <v>9</v>
      </c>
    </row>
    <row r="84" spans="4:33" ht="16" customHeight="1" x14ac:dyDescent="0.2">
      <c r="D84" s="29" t="s">
        <v>23</v>
      </c>
      <c r="E84" s="29"/>
      <c r="F84" s="3"/>
      <c r="G84" s="3"/>
      <c r="H84" s="3"/>
      <c r="I84" s="8"/>
      <c r="J84" s="8"/>
      <c r="W84" s="48"/>
      <c r="X84" s="48"/>
      <c r="Y84" s="8"/>
      <c r="Z84" s="8"/>
      <c r="AA84" s="8"/>
      <c r="AC84" s="29" t="s">
        <v>23</v>
      </c>
      <c r="AD84" s="29"/>
      <c r="AE84" s="3"/>
      <c r="AF84" s="3"/>
      <c r="AG84" s="3"/>
    </row>
    <row r="85" spans="4:33" ht="34" x14ac:dyDescent="0.2">
      <c r="D85" s="3" t="s">
        <v>3</v>
      </c>
      <c r="E85" s="3" t="s">
        <v>4</v>
      </c>
      <c r="F85" s="3" t="s">
        <v>5</v>
      </c>
      <c r="G85" s="3"/>
      <c r="H85" s="3" t="s">
        <v>6</v>
      </c>
      <c r="I85" s="8"/>
      <c r="J85" s="8"/>
      <c r="T85" s="12"/>
      <c r="U85" s="12"/>
      <c r="V85" s="12"/>
      <c r="W85" s="8"/>
      <c r="X85" s="8"/>
      <c r="Y85" s="8"/>
      <c r="Z85" s="8"/>
      <c r="AA85" s="8"/>
      <c r="AC85" s="3" t="s">
        <v>3</v>
      </c>
      <c r="AD85" s="3" t="s">
        <v>4</v>
      </c>
      <c r="AE85" s="3" t="s">
        <v>5</v>
      </c>
      <c r="AF85" s="3"/>
      <c r="AG85" s="3" t="s">
        <v>6</v>
      </c>
    </row>
    <row r="86" spans="4:33" x14ac:dyDescent="0.2">
      <c r="D86" s="1">
        <v>900</v>
      </c>
      <c r="E86" s="1"/>
      <c r="F86" s="1">
        <v>855</v>
      </c>
      <c r="G86" s="1"/>
      <c r="H86" s="1">
        <v>11</v>
      </c>
      <c r="AC86" s="1">
        <v>900</v>
      </c>
      <c r="AD86" s="1"/>
      <c r="AE86" s="1"/>
      <c r="AF86" s="1"/>
      <c r="AG86" s="1">
        <v>11</v>
      </c>
    </row>
    <row r="87" spans="4:33" x14ac:dyDescent="0.2">
      <c r="D87" s="1">
        <v>750</v>
      </c>
      <c r="E87" s="1">
        <v>899.9</v>
      </c>
      <c r="F87" s="1">
        <v>713</v>
      </c>
      <c r="G87" s="1"/>
      <c r="H87" s="1">
        <v>10</v>
      </c>
      <c r="AC87" s="1">
        <v>750</v>
      </c>
      <c r="AD87" s="1">
        <v>899.9</v>
      </c>
      <c r="AE87" s="1"/>
      <c r="AF87" s="1"/>
      <c r="AG87" s="1">
        <v>10</v>
      </c>
    </row>
    <row r="88" spans="4:33" x14ac:dyDescent="0.2">
      <c r="D88" s="1">
        <v>400</v>
      </c>
      <c r="E88" s="1">
        <v>749.9</v>
      </c>
      <c r="F88" s="1">
        <v>380</v>
      </c>
      <c r="G88" s="1"/>
      <c r="H88" s="1">
        <v>9</v>
      </c>
      <c r="AC88" s="1">
        <v>400</v>
      </c>
      <c r="AD88" s="1">
        <v>749.9</v>
      </c>
      <c r="AE88" s="1"/>
      <c r="AF88" s="1"/>
      <c r="AG88" s="1">
        <v>9</v>
      </c>
    </row>
    <row r="89" spans="4:33" x14ac:dyDescent="0.2">
      <c r="D89" s="1">
        <v>150</v>
      </c>
      <c r="E89" s="1">
        <v>399.9</v>
      </c>
      <c r="F89" s="1">
        <v>143</v>
      </c>
      <c r="G89" s="1"/>
      <c r="H89" s="1">
        <v>8</v>
      </c>
      <c r="AC89" s="1">
        <v>150</v>
      </c>
      <c r="AD89" s="1">
        <v>399.9</v>
      </c>
      <c r="AE89" s="1"/>
      <c r="AF89" s="1"/>
      <c r="AG89" s="1">
        <v>8</v>
      </c>
    </row>
    <row r="90" spans="4:33" x14ac:dyDescent="0.2">
      <c r="D90" s="1">
        <v>100</v>
      </c>
      <c r="E90" s="1">
        <v>149.9</v>
      </c>
      <c r="F90" s="1">
        <v>95</v>
      </c>
      <c r="G90" s="1"/>
      <c r="H90" s="1">
        <v>7</v>
      </c>
      <c r="AC90" s="1">
        <v>100</v>
      </c>
      <c r="AD90" s="1">
        <v>149.9</v>
      </c>
      <c r="AE90" s="1"/>
      <c r="AF90" s="1"/>
      <c r="AG90" s="1">
        <v>7</v>
      </c>
    </row>
    <row r="91" spans="4:33" x14ac:dyDescent="0.2">
      <c r="D91" s="1">
        <v>0</v>
      </c>
      <c r="E91" s="1">
        <v>99.9</v>
      </c>
      <c r="F91" s="1">
        <v>0</v>
      </c>
      <c r="G91" s="1"/>
      <c r="H91" s="1">
        <v>6</v>
      </c>
      <c r="AC91" s="1">
        <v>0</v>
      </c>
      <c r="AD91" s="1">
        <v>99.9</v>
      </c>
      <c r="AE91" s="1"/>
      <c r="AF91" s="1"/>
      <c r="AG91" s="1">
        <v>6</v>
      </c>
    </row>
    <row r="97" spans="4:33" x14ac:dyDescent="0.2">
      <c r="D97" s="29" t="s">
        <v>25</v>
      </c>
      <c r="E97" s="29"/>
      <c r="F97" s="3"/>
      <c r="G97" s="3"/>
      <c r="H97" s="3"/>
      <c r="AC97" s="29" t="s">
        <v>25</v>
      </c>
      <c r="AD97" s="29"/>
      <c r="AE97" s="3"/>
      <c r="AF97" s="3"/>
      <c r="AG97" s="3"/>
    </row>
    <row r="98" spans="4:33" ht="34" x14ac:dyDescent="0.2">
      <c r="D98" s="3" t="s">
        <v>3</v>
      </c>
      <c r="E98" s="3" t="s">
        <v>4</v>
      </c>
      <c r="F98" s="3" t="s">
        <v>5</v>
      </c>
      <c r="G98" s="3"/>
      <c r="H98" s="3" t="s">
        <v>6</v>
      </c>
      <c r="AC98" s="3" t="s">
        <v>3</v>
      </c>
      <c r="AD98" s="3" t="s">
        <v>4</v>
      </c>
      <c r="AE98" s="3" t="s">
        <v>5</v>
      </c>
      <c r="AF98" s="3"/>
      <c r="AG98" s="3" t="s">
        <v>6</v>
      </c>
    </row>
    <row r="99" spans="4:33" ht="17" x14ac:dyDescent="0.2">
      <c r="D99" s="13" t="s">
        <v>24</v>
      </c>
      <c r="E99" s="13"/>
      <c r="F99" s="13"/>
      <c r="G99" s="13"/>
      <c r="H99" s="13">
        <v>14</v>
      </c>
      <c r="AC99" s="3">
        <v>2500</v>
      </c>
      <c r="AD99" s="3"/>
      <c r="AE99" s="3"/>
      <c r="AF99" s="3"/>
      <c r="AG99" s="3">
        <v>14</v>
      </c>
    </row>
    <row r="100" spans="4:33" ht="17" x14ac:dyDescent="0.2">
      <c r="D100" s="13" t="s">
        <v>24</v>
      </c>
      <c r="E100" s="13"/>
      <c r="F100" s="13"/>
      <c r="G100" s="13"/>
      <c r="H100" s="13">
        <v>13</v>
      </c>
      <c r="AC100" s="3">
        <v>2250</v>
      </c>
      <c r="AD100" s="3">
        <v>2499.9</v>
      </c>
      <c r="AE100" s="3"/>
      <c r="AF100" s="3"/>
      <c r="AG100" s="3">
        <v>13</v>
      </c>
    </row>
    <row r="101" spans="4:33" x14ac:dyDescent="0.2">
      <c r="D101" s="3">
        <v>1550</v>
      </c>
      <c r="F101" s="3"/>
      <c r="G101" s="3"/>
      <c r="H101" s="3">
        <v>12</v>
      </c>
      <c r="AC101" s="3">
        <v>1550</v>
      </c>
      <c r="AD101">
        <v>2249.9</v>
      </c>
      <c r="AE101" s="3"/>
      <c r="AF101" s="3"/>
      <c r="AG101" s="3">
        <v>12</v>
      </c>
    </row>
    <row r="102" spans="4:33" x14ac:dyDescent="0.2">
      <c r="D102" s="1">
        <v>1250</v>
      </c>
      <c r="E102" s="3">
        <v>1549.9</v>
      </c>
      <c r="F102" s="1"/>
      <c r="G102" s="1"/>
      <c r="H102" s="1">
        <v>11</v>
      </c>
      <c r="AC102" s="1">
        <v>1250</v>
      </c>
      <c r="AD102" s="3">
        <v>1549.9</v>
      </c>
      <c r="AE102" s="1"/>
      <c r="AF102" s="1"/>
      <c r="AG102" s="1">
        <v>11</v>
      </c>
    </row>
    <row r="103" spans="4:33" x14ac:dyDescent="0.2">
      <c r="D103" s="1">
        <v>600</v>
      </c>
      <c r="E103" s="1">
        <v>1249.9000000000001</v>
      </c>
      <c r="F103" s="1"/>
      <c r="G103" s="1"/>
      <c r="H103" s="1">
        <v>10</v>
      </c>
      <c r="AC103" s="1">
        <v>600</v>
      </c>
      <c r="AD103" s="1">
        <v>1249.9000000000001</v>
      </c>
      <c r="AE103" s="1"/>
      <c r="AF103" s="1"/>
      <c r="AG103" s="1">
        <v>10</v>
      </c>
    </row>
    <row r="104" spans="4:33" x14ac:dyDescent="0.2">
      <c r="D104" s="1">
        <v>0</v>
      </c>
      <c r="E104" s="1">
        <v>599.9</v>
      </c>
      <c r="F104" s="1"/>
      <c r="G104" s="1"/>
      <c r="H104" s="1">
        <v>9</v>
      </c>
      <c r="AC104" s="1">
        <v>0</v>
      </c>
      <c r="AD104" s="1">
        <v>599.9</v>
      </c>
      <c r="AE104" s="1"/>
      <c r="AF104" s="1"/>
      <c r="AG104" s="1">
        <v>9</v>
      </c>
    </row>
  </sheetData>
  <mergeCells count="40">
    <mergeCell ref="D2:H6"/>
    <mergeCell ref="T2:Z6"/>
    <mergeCell ref="V11:V12"/>
    <mergeCell ref="J2:Q6"/>
    <mergeCell ref="M9:M12"/>
    <mergeCell ref="L11:L12"/>
    <mergeCell ref="K11:K12"/>
    <mergeCell ref="J11:J12"/>
    <mergeCell ref="D8:G10"/>
    <mergeCell ref="N8:Q10"/>
    <mergeCell ref="W8:Z10"/>
    <mergeCell ref="AC84:AD84"/>
    <mergeCell ref="AC97:AD97"/>
    <mergeCell ref="D97:E97"/>
    <mergeCell ref="M73:M75"/>
    <mergeCell ref="AC74:AD74"/>
    <mergeCell ref="W84:X84"/>
    <mergeCell ref="N74:O74"/>
    <mergeCell ref="D84:E84"/>
    <mergeCell ref="M37:M39"/>
    <mergeCell ref="M51:M53"/>
    <mergeCell ref="T11:T12"/>
    <mergeCell ref="U11:U12"/>
    <mergeCell ref="W74:X74"/>
    <mergeCell ref="AC8:AF10"/>
    <mergeCell ref="D23:E23"/>
    <mergeCell ref="N23:O23"/>
    <mergeCell ref="W23:X23"/>
    <mergeCell ref="AC23:AD23"/>
    <mergeCell ref="W12:X12"/>
    <mergeCell ref="AC12:AD12"/>
    <mergeCell ref="M22:M24"/>
    <mergeCell ref="AC52:AD52"/>
    <mergeCell ref="W52:X52"/>
    <mergeCell ref="N52:O52"/>
    <mergeCell ref="D52:E52"/>
    <mergeCell ref="AC66:AE66"/>
    <mergeCell ref="W66:Y66"/>
    <mergeCell ref="N66:P66"/>
    <mergeCell ref="D66:F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Robillard</dc:creator>
  <cp:lastModifiedBy>robillard.scott@gmail.com</cp:lastModifiedBy>
  <dcterms:created xsi:type="dcterms:W3CDTF">2023-08-09T13:54:37Z</dcterms:created>
  <dcterms:modified xsi:type="dcterms:W3CDTF">2024-05-28T12:01:51Z</dcterms:modified>
</cp:coreProperties>
</file>